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lones\Documents\Contract Work\BCRC\Decision Tools\Carrying Capacity\Final Version\"/>
    </mc:Choice>
  </mc:AlternateContent>
  <xr:revisionPtr revIDLastSave="0" documentId="13_ncr:1_{DC36524C-6733-4398-8BE5-C0773F3EB412}" xr6:coauthVersionLast="46" xr6:coauthVersionMax="46" xr10:uidLastSave="{00000000-0000-0000-0000-000000000000}"/>
  <bookViews>
    <workbookView xWindow="40920" yWindow="-120" windowWidth="29040" windowHeight="15225" activeTab="1" xr2:uid="{00000000-000D-0000-FFFF-FFFF00000000}"/>
  </bookViews>
  <sheets>
    <sheet name="Intro" sheetId="3" r:id="rId1"/>
    <sheet name="Method 1 - Provincial Guides" sheetId="2" r:id="rId2"/>
    <sheet name="Method 2 - Field Sample" sheetId="1" r:id="rId3"/>
  </sheets>
  <definedNames>
    <definedName name="_xlnm.Print_Area" localSheetId="1">'Method 1 - Provincial Guides'!$A$1:$J$67</definedName>
    <definedName name="_xlnm.Print_Area" localSheetId="2">'Method 2 - Field Sample'!$A$1:$L$72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 l="1"/>
  <c r="B32" i="1"/>
  <c r="C36" i="2" l="1"/>
  <c r="C38" i="2" s="1"/>
  <c r="C39" i="2" l="1"/>
  <c r="L31" i="1"/>
  <c r="L46" i="1" s="1"/>
  <c r="C32" i="1"/>
  <c r="D32" i="1"/>
  <c r="E32" i="1"/>
  <c r="F32" i="1"/>
  <c r="G32" i="1"/>
  <c r="H32" i="1"/>
  <c r="I32" i="1"/>
  <c r="J32" i="1"/>
  <c r="K32" i="1"/>
  <c r="C40" i="2" l="1"/>
  <c r="D45" i="2"/>
  <c r="C45" i="2"/>
  <c r="L45" i="1"/>
  <c r="L32" i="1"/>
  <c r="D46" i="2" l="1"/>
  <c r="C46" i="2"/>
  <c r="L33" i="1"/>
  <c r="L47" i="1"/>
  <c r="B45" i="1"/>
  <c r="B47" i="1" s="1"/>
  <c r="B49" i="1" l="1"/>
  <c r="B50" i="1" s="1"/>
  <c r="B51" i="1" l="1"/>
  <c r="C61" i="1"/>
  <c r="B61" i="1"/>
  <c r="C62" i="1" l="1"/>
  <c r="B62" i="1"/>
</calcChain>
</file>

<file path=xl/sharedStrings.xml><?xml version="1.0" encoding="utf-8"?>
<sst xmlns="http://schemas.openxmlformats.org/spreadsheetml/2006/main" count="133" uniqueCount="102">
  <si>
    <t>#1</t>
  </si>
  <si>
    <t>#2</t>
  </si>
  <si>
    <t>#3</t>
  </si>
  <si>
    <t>#4</t>
  </si>
  <si>
    <t>#5</t>
  </si>
  <si>
    <t>#6</t>
  </si>
  <si>
    <t>#7</t>
  </si>
  <si>
    <t>#8</t>
  </si>
  <si>
    <t>#9</t>
  </si>
  <si>
    <t>#10</t>
  </si>
  <si>
    <t>Total dry forage weight (grams)</t>
  </si>
  <si>
    <t>Dry Green material weight (grams)</t>
  </si>
  <si>
    <t>Samples from Single Pasture</t>
  </si>
  <si>
    <t>Litter (calculated)</t>
  </si>
  <si>
    <t>Average</t>
  </si>
  <si>
    <t>Forage Supply (lbs/acre)</t>
  </si>
  <si>
    <t>Utilization Rate</t>
  </si>
  <si>
    <t>Enter information in the yellow highlighted cells</t>
  </si>
  <si>
    <t>Available Forage for Grazing (lbs/acre)</t>
  </si>
  <si>
    <t>Pasture Size (# of acres)</t>
  </si>
  <si>
    <t>Total Forage Available in Pasture</t>
  </si>
  <si>
    <t>Total Animal Unit Month(s)</t>
  </si>
  <si>
    <t>Carrying Capacity Calculator</t>
  </si>
  <si>
    <t>Pasture Information</t>
  </si>
  <si>
    <t>Total Animal Unit Day(s)</t>
  </si>
  <si>
    <t>Pasture Condition</t>
  </si>
  <si>
    <t>Fair</t>
  </si>
  <si>
    <t>Excellent</t>
  </si>
  <si>
    <t>Precipitation zone</t>
  </si>
  <si>
    <t>Good</t>
  </si>
  <si>
    <t>Poor</t>
  </si>
  <si>
    <t xml:space="preserve"> mm / inches</t>
  </si>
  <si>
    <t>AUM/ac</t>
  </si>
  <si>
    <t>Lb/ac</t>
  </si>
  <si>
    <t>250-350 / 10-14</t>
  </si>
  <si>
    <t>350-450 / 14-18</t>
  </si>
  <si>
    <t>450-550 / 18-22</t>
  </si>
  <si>
    <t>550-650 / 22-26</t>
  </si>
  <si>
    <t>Irrigation</t>
  </si>
  <si>
    <t>Source: Alberta Agriculture Beef Cow-Calf Manure or Alberta Forage Manual (page 205) adapted from Wroe et al. (1988) Guide to Range Condition and Stocking Rates for Alberta Grasslands</t>
  </si>
  <si>
    <t>Potential yield of the area</t>
  </si>
  <si>
    <t>75-100%</t>
  </si>
  <si>
    <t>60-75%</t>
  </si>
  <si>
    <t>50-60%</t>
  </si>
  <si>
    <t>33-50%</t>
  </si>
  <si>
    <t>Production from desirable, adapted grass and legumes</t>
  </si>
  <si>
    <t>Less than 50%</t>
  </si>
  <si>
    <t>Production from weeds or undesirable plants</t>
  </si>
  <si>
    <t>Less than 5%</t>
  </si>
  <si>
    <t>Less than 10%</t>
  </si>
  <si>
    <t>20% or more</t>
  </si>
  <si>
    <t>50% or more</t>
  </si>
  <si>
    <t>Fertility Program</t>
  </si>
  <si>
    <t>Average to above average</t>
  </si>
  <si>
    <t>Below average or non-existent</t>
  </si>
  <si>
    <t>No fertility program</t>
  </si>
  <si>
    <t>Category</t>
  </si>
  <si>
    <t>Step 1: Determine Pasture Condition using Table 1 or using the Pasture Scorecard on page 39 of the West Central Forage Pasture Planner</t>
  </si>
  <si>
    <t>Table 1. Tame pasture condition class definitions</t>
  </si>
  <si>
    <t>Total Forage Available in Pasture (lbs)</t>
  </si>
  <si>
    <t>Percentage Litter Sampled</t>
  </si>
  <si>
    <t>Forage Supply (lbs of dry matter/acre)</t>
  </si>
  <si>
    <t>Source: Alberta Forage Manual (Table 37, page 206) adapted from Wroe et al. (1988) Guide to Range Condition and Stocking Rates for Alberta Grasslands http://www.beefresearch.ca/files/pdf/WCFA_pasture_planner_2017.pdf</t>
  </si>
  <si>
    <t>Method #1: Using Provincial Production Guides</t>
  </si>
  <si>
    <t>Ecoregion</t>
  </si>
  <si>
    <t>AUM/ha</t>
  </si>
  <si>
    <t>Dry Mixed Grassland</t>
  </si>
  <si>
    <t>Mixed Grassland</t>
  </si>
  <si>
    <t>Aspen Parkland, drier portion</t>
  </si>
  <si>
    <t>Aspen Parkland, moister portion</t>
  </si>
  <si>
    <t>Climatic Moisture Index (mm)</t>
  </si>
  <si>
    <t>below -325 mm</t>
  </si>
  <si>
    <t>-325 to -225 mm</t>
  </si>
  <si>
    <t>-225 to -125 mm</t>
  </si>
  <si>
    <t>above -125 mm</t>
  </si>
  <si>
    <t>Source: Saskatchewan Rangeland Ecosystems Table 11</t>
  </si>
  <si>
    <r>
      <t xml:space="preserve">Table 2. Estimated Forage Production based on tame pasture condition </t>
    </r>
    <r>
      <rPr>
        <i/>
        <sz val="12"/>
        <color rgb="FF000000"/>
        <rFont val="Calibri"/>
        <family val="2"/>
        <scheme val="minor"/>
      </rPr>
      <t>(animal unit month per acre or pounds per acre)</t>
    </r>
  </si>
  <si>
    <t>Adjusted for Animal Unit Equivalents (AUE)</t>
  </si>
  <si>
    <t>Additional Regional Information</t>
  </si>
  <si>
    <t>Cow-calf Pair</t>
  </si>
  <si>
    <t>Yearling</t>
  </si>
  <si>
    <t>Animal Type</t>
  </si>
  <si>
    <t>Cow, dry (1000 lbs)</t>
  </si>
  <si>
    <t>Cow, 1300 lbs with calf to 4 months</t>
  </si>
  <si>
    <t>Cow, 1500 lbs with calf to 4 months</t>
  </si>
  <si>
    <t>Yearling Steer</t>
  </si>
  <si>
    <t>Heifers, 700 lbs</t>
  </si>
  <si>
    <t>Bulls, mature (1700 lbs. average)</t>
  </si>
  <si>
    <t>AUE</t>
  </si>
  <si>
    <t>Animal Unit Equivalents (AUE)</t>
  </si>
  <si>
    <t>Enter Pasture Information in yellow cells</t>
  </si>
  <si>
    <t>Step 3: Calculate Available Forage</t>
  </si>
  <si>
    <t>Step 4: Calculate the number of pairs or yearlings that can graze</t>
  </si>
  <si>
    <t>Use the tables above to determine forage supply.</t>
  </si>
  <si>
    <t>Animal Unit Equivalent</t>
  </si>
  <si>
    <t>Number of pairs/yearlings that can graze for one month</t>
  </si>
  <si>
    <t>Total pairs/yearling grazing days available</t>
  </si>
  <si>
    <t>Method #2: Field-based Sampling</t>
  </si>
  <si>
    <t>Number of pairs/yearlings that can graze for 1 month</t>
  </si>
  <si>
    <t>Step 2: Determine Estimated Forage Yield using Table 2 Below</t>
  </si>
  <si>
    <t>Table 3. Animal Unit Equivalents (AUE)</t>
  </si>
  <si>
    <r>
      <t xml:space="preserve">Table 4. Average Stocking Rate for </t>
    </r>
    <r>
      <rPr>
        <b/>
        <u/>
        <sz val="12"/>
        <color theme="1"/>
        <rFont val="Calibri"/>
        <family val="2"/>
        <scheme val="minor"/>
      </rPr>
      <t>Loam</t>
    </r>
    <r>
      <rPr>
        <b/>
        <sz val="12"/>
        <color theme="1"/>
        <rFont val="Calibri"/>
        <family val="2"/>
        <scheme val="minor"/>
      </rPr>
      <t xml:space="preserve"> Ecosite in each ecoregion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</si>
</sst>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_(* \(#,##0\);_(* &quot;-&quot;??_);_(@_)"/>
  </numFmts>
  <fonts count="17"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18"/>
      <color theme="1"/>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i/>
      <sz val="9"/>
      <color theme="1"/>
      <name val="Calibri"/>
      <family val="2"/>
      <scheme val="minor"/>
    </font>
    <font>
      <u/>
      <sz val="9"/>
      <color theme="10"/>
      <name val="Calibri"/>
      <family val="2"/>
      <scheme val="minor"/>
    </font>
    <font>
      <b/>
      <i/>
      <sz val="11"/>
      <color theme="1"/>
      <name val="Calibri"/>
      <family val="2"/>
      <scheme val="minor"/>
    </font>
    <font>
      <b/>
      <sz val="12"/>
      <color rgb="FF000000"/>
      <name val="Calibri"/>
      <family val="2"/>
      <scheme val="minor"/>
    </font>
    <font>
      <i/>
      <sz val="12"/>
      <color rgb="FF000000"/>
      <name val="Calibri"/>
      <family val="2"/>
      <scheme val="minor"/>
    </font>
    <font>
      <b/>
      <u/>
      <sz val="12"/>
      <color theme="1"/>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3499862666707357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111">
    <xf numFmtId="0" fontId="0" fillId="0" borderId="0" xfId="0"/>
    <xf numFmtId="0" fontId="4" fillId="0" borderId="0" xfId="0" applyFont="1"/>
    <xf numFmtId="0" fontId="5" fillId="0" borderId="0" xfId="0" applyFont="1"/>
    <xf numFmtId="0" fontId="3" fillId="0" borderId="0" xfId="0" applyFont="1"/>
    <xf numFmtId="0" fontId="0" fillId="4" borderId="0" xfId="0" applyFill="1"/>
    <xf numFmtId="0" fontId="5" fillId="4" borderId="1" xfId="0" applyFont="1" applyFill="1" applyBorder="1"/>
    <xf numFmtId="0" fontId="1" fillId="4" borderId="2" xfId="0" applyFont="1" applyFill="1" applyBorder="1" applyAlignment="1">
      <alignment horizontal="right"/>
    </xf>
    <xf numFmtId="0" fontId="1" fillId="4" borderId="3" xfId="0" applyFont="1" applyFill="1" applyBorder="1" applyAlignment="1">
      <alignment horizontal="right"/>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xf numFmtId="0" fontId="0" fillId="4" borderId="3" xfId="0" applyFill="1" applyBorder="1"/>
    <xf numFmtId="0" fontId="0" fillId="0" borderId="9" xfId="0" applyBorder="1"/>
    <xf numFmtId="0" fontId="0" fillId="0" borderId="10" xfId="0" applyBorder="1"/>
    <xf numFmtId="9" fontId="5" fillId="5" borderId="0" xfId="2" applyFont="1" applyFill="1" applyBorder="1"/>
    <xf numFmtId="0" fontId="5" fillId="0" borderId="0" xfId="0" applyFont="1" applyBorder="1" applyAlignment="1">
      <alignment horizontal="right"/>
    </xf>
    <xf numFmtId="165" fontId="0" fillId="0" borderId="0" xfId="0" applyNumberFormat="1"/>
    <xf numFmtId="0" fontId="1" fillId="0" borderId="0" xfId="0" applyFont="1" applyBorder="1" applyAlignment="1"/>
    <xf numFmtId="0" fontId="0" fillId="0" borderId="14" xfId="0" applyBorder="1"/>
    <xf numFmtId="0" fontId="1" fillId="4" borderId="12" xfId="0" applyFont="1" applyFill="1" applyBorder="1"/>
    <xf numFmtId="0" fontId="6" fillId="0" borderId="0" xfId="0" applyFont="1" applyBorder="1" applyAlignment="1">
      <alignment horizontal="center" wrapText="1"/>
    </xf>
    <xf numFmtId="166" fontId="0" fillId="0" borderId="5" xfId="1" applyNumberFormat="1" applyFont="1" applyBorder="1"/>
    <xf numFmtId="0" fontId="5" fillId="3" borderId="9" xfId="0" applyFont="1" applyFill="1" applyBorder="1"/>
    <xf numFmtId="165" fontId="5" fillId="3" borderId="10" xfId="0" applyNumberFormat="1" applyFont="1" applyFill="1" applyBorder="1"/>
    <xf numFmtId="0" fontId="5" fillId="3" borderId="6" xfId="0" applyFont="1" applyFill="1" applyBorder="1"/>
    <xf numFmtId="166" fontId="5" fillId="3" borderId="8" xfId="1" applyNumberFormat="1" applyFont="1" applyFill="1" applyBorder="1"/>
    <xf numFmtId="166" fontId="5" fillId="3" borderId="15" xfId="1" applyNumberFormat="1" applyFont="1" applyFill="1" applyBorder="1"/>
    <xf numFmtId="166" fontId="0" fillId="0" borderId="14" xfId="1" applyNumberFormat="1" applyFont="1" applyBorder="1"/>
    <xf numFmtId="165" fontId="5" fillId="3" borderId="13" xfId="0" applyNumberFormat="1" applyFont="1" applyFill="1" applyBorder="1"/>
    <xf numFmtId="0" fontId="0" fillId="0" borderId="0" xfId="0" applyAlignment="1">
      <alignment horizontal="left"/>
    </xf>
    <xf numFmtId="0" fontId="0" fillId="0" borderId="0" xfId="0" applyFill="1"/>
    <xf numFmtId="0" fontId="1" fillId="0" borderId="0" xfId="0" applyFont="1"/>
    <xf numFmtId="0" fontId="1" fillId="0" borderId="12" xfId="0" applyFont="1" applyBorder="1"/>
    <xf numFmtId="0" fontId="1" fillId="0" borderId="0" xfId="0" applyFont="1" applyBorder="1"/>
    <xf numFmtId="0" fontId="0" fillId="0" borderId="0" xfId="0" applyBorder="1" applyAlignment="1"/>
    <xf numFmtId="0" fontId="10" fillId="6" borderId="0" xfId="0" applyFont="1" applyFill="1" applyBorder="1"/>
    <xf numFmtId="0" fontId="6" fillId="0" borderId="0" xfId="0" applyFont="1" applyBorder="1" applyAlignment="1">
      <alignment vertical="center" wrapText="1"/>
    </xf>
    <xf numFmtId="0" fontId="1" fillId="0" borderId="12" xfId="0" applyFont="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wrapText="1"/>
    </xf>
    <xf numFmtId="9" fontId="0" fillId="0" borderId="12" xfId="0" applyNumberFormat="1" applyBorder="1" applyAlignment="1">
      <alignment horizontal="center" vertical="center" wrapText="1"/>
    </xf>
    <xf numFmtId="0" fontId="0" fillId="0" borderId="12" xfId="0" applyFill="1" applyBorder="1"/>
    <xf numFmtId="0" fontId="9"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0" fontId="12" fillId="0" borderId="0" xfId="3" applyFont="1" applyBorder="1" applyAlignment="1">
      <alignment horizontal="left" vertical="center" wrapText="1"/>
    </xf>
    <xf numFmtId="0" fontId="7" fillId="0" borderId="0" xfId="3" applyFill="1" applyAlignment="1">
      <alignment horizontal="left" vertical="center"/>
    </xf>
    <xf numFmtId="0" fontId="0" fillId="0" borderId="0" xfId="0" applyFill="1" applyAlignment="1">
      <alignment horizontal="left"/>
    </xf>
    <xf numFmtId="0" fontId="7" fillId="0" borderId="0" xfId="3" applyFill="1" applyAlignment="1">
      <alignment vertical="center"/>
    </xf>
    <xf numFmtId="0" fontId="5" fillId="6" borderId="0" xfId="0" applyFont="1" applyFill="1" applyBorder="1"/>
    <xf numFmtId="0" fontId="1" fillId="0" borderId="0" xfId="0" applyFont="1" applyFill="1" applyAlignment="1">
      <alignment horizontal="justify" vertical="center" wrapText="1"/>
    </xf>
    <xf numFmtId="0" fontId="0" fillId="0" borderId="0" xfId="0" applyFill="1" applyBorder="1" applyAlignment="1"/>
    <xf numFmtId="0" fontId="12" fillId="0" borderId="0" xfId="3" applyFont="1" applyBorder="1" applyAlignment="1">
      <alignment horizontal="left" vertical="center" wrapText="1"/>
    </xf>
    <xf numFmtId="0" fontId="8" fillId="0" borderId="12" xfId="0" applyFont="1" applyFill="1" applyBorder="1" applyAlignment="1">
      <alignment horizontal="center" vertical="center" wrapText="1"/>
    </xf>
    <xf numFmtId="0" fontId="0" fillId="0" borderId="0" xfId="0" applyFill="1" applyBorder="1" applyAlignment="1">
      <alignment wrapText="1" shrinkToFit="1"/>
    </xf>
    <xf numFmtId="0" fontId="0" fillId="0" borderId="0" xfId="0" applyFill="1" applyAlignment="1">
      <alignment wrapText="1" shrinkToFit="1"/>
    </xf>
    <xf numFmtId="0" fontId="0" fillId="0" borderId="0" xfId="0" applyFill="1" applyAlignment="1">
      <alignment wrapText="1"/>
    </xf>
    <xf numFmtId="0" fontId="6" fillId="0" borderId="0" xfId="0" applyFont="1" applyBorder="1" applyAlignment="1">
      <alignment wrapText="1"/>
    </xf>
    <xf numFmtId="0" fontId="0" fillId="0" borderId="0" xfId="0" applyFill="1" applyBorder="1" applyAlignment="1">
      <alignment wrapText="1"/>
    </xf>
    <xf numFmtId="0" fontId="1" fillId="0" borderId="12" xfId="0" applyFont="1" applyFill="1" applyBorder="1"/>
    <xf numFmtId="0" fontId="1" fillId="0" borderId="12" xfId="0" applyFont="1" applyFill="1" applyBorder="1" applyAlignment="1">
      <alignment horizontal="center" wrapText="1"/>
    </xf>
    <xf numFmtId="0" fontId="1" fillId="0" borderId="12" xfId="0" applyFont="1" applyFill="1" applyBorder="1" applyAlignment="1">
      <alignment horizontal="center"/>
    </xf>
    <xf numFmtId="49" fontId="0" fillId="0" borderId="12" xfId="0" applyNumberFormat="1" applyFill="1" applyBorder="1" applyAlignment="1">
      <alignment horizontal="center"/>
    </xf>
    <xf numFmtId="0" fontId="0" fillId="0" borderId="12" xfId="0" applyFill="1" applyBorder="1" applyAlignment="1">
      <alignment horizontal="center"/>
    </xf>
    <xf numFmtId="0" fontId="12" fillId="0" borderId="0" xfId="3" applyFont="1" applyFill="1" applyBorder="1" applyAlignment="1">
      <alignment horizontal="left" vertical="center" wrapText="1"/>
    </xf>
    <xf numFmtId="0" fontId="12" fillId="0" borderId="0" xfId="3" applyFont="1" applyBorder="1" applyAlignment="1">
      <alignment vertical="center" wrapText="1"/>
    </xf>
    <xf numFmtId="165" fontId="5" fillId="3" borderId="9" xfId="0" applyNumberFormat="1" applyFont="1" applyFill="1" applyBorder="1"/>
    <xf numFmtId="0" fontId="1" fillId="0" borderId="9" xfId="0" applyFont="1" applyBorder="1" applyAlignment="1">
      <alignment horizontal="center"/>
    </xf>
    <xf numFmtId="0" fontId="1" fillId="0" borderId="10" xfId="0" applyFont="1" applyBorder="1" applyAlignment="1">
      <alignment horizontal="center"/>
    </xf>
    <xf numFmtId="0" fontId="10" fillId="0" borderId="0" xfId="0" applyFont="1" applyFill="1"/>
    <xf numFmtId="166" fontId="5" fillId="3" borderId="6" xfId="1" applyNumberFormat="1" applyFont="1" applyFill="1" applyBorder="1"/>
    <xf numFmtId="0" fontId="0" fillId="2" borderId="13" xfId="0" applyFont="1" applyFill="1" applyBorder="1" applyAlignment="1" applyProtection="1">
      <alignment wrapText="1"/>
      <protection locked="0"/>
    </xf>
    <xf numFmtId="9" fontId="0" fillId="2" borderId="14" xfId="0" applyNumberFormat="1" applyFill="1" applyBorder="1" applyProtection="1">
      <protection locked="0"/>
    </xf>
    <xf numFmtId="0" fontId="0" fillId="2" borderId="14" xfId="0" applyFill="1" applyBorder="1" applyProtection="1">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Protection="1">
      <protection locked="0"/>
    </xf>
    <xf numFmtId="9" fontId="0" fillId="2" borderId="5" xfId="0" applyNumberFormat="1" applyFill="1" applyBorder="1" applyProtection="1">
      <protection locked="0"/>
    </xf>
    <xf numFmtId="0" fontId="0" fillId="2" borderId="5" xfId="0" applyFill="1" applyBorder="1" applyProtection="1">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1" fillId="0" borderId="12" xfId="0" applyFont="1" applyBorder="1" applyAlignment="1">
      <alignment horizontal="justify" vertical="center"/>
    </xf>
    <xf numFmtId="0" fontId="1" fillId="0" borderId="12" xfId="0" applyFont="1" applyBorder="1" applyAlignment="1">
      <alignment horizontal="center" vertical="center"/>
    </xf>
    <xf numFmtId="0" fontId="0" fillId="0" borderId="12" xfId="0" applyBorder="1" applyAlignment="1">
      <alignment horizontal="justify" vertical="center"/>
    </xf>
    <xf numFmtId="0" fontId="0" fillId="0" borderId="12" xfId="0" applyBorder="1" applyAlignment="1">
      <alignment horizontal="center" vertical="center"/>
    </xf>
    <xf numFmtId="0" fontId="5" fillId="4" borderId="12" xfId="0" applyFont="1" applyFill="1" applyBorder="1"/>
    <xf numFmtId="0" fontId="5" fillId="4" borderId="9" xfId="0" applyFont="1" applyFill="1" applyBorder="1"/>
    <xf numFmtId="0" fontId="1" fillId="4" borderId="13" xfId="0" applyFont="1" applyFill="1" applyBorder="1"/>
    <xf numFmtId="0" fontId="0" fillId="0" borderId="0" xfId="0" applyAlignment="1"/>
    <xf numFmtId="0" fontId="9" fillId="0" borderId="0" xfId="0" applyFont="1" applyBorder="1" applyAlignment="1">
      <alignment wrapText="1"/>
    </xf>
    <xf numFmtId="0" fontId="5" fillId="0" borderId="0" xfId="0" applyFont="1" applyFill="1" applyBorder="1"/>
    <xf numFmtId="166" fontId="5" fillId="0" borderId="0" xfId="1" applyNumberFormat="1" applyFont="1" applyFill="1" applyBorder="1"/>
    <xf numFmtId="0" fontId="13" fillId="0" borderId="0" xfId="0" applyFont="1" applyBorder="1" applyAlignment="1">
      <alignment wrapText="1"/>
    </xf>
    <xf numFmtId="0" fontId="9" fillId="0" borderId="0" xfId="0" applyFont="1" applyFill="1" applyBorder="1" applyAlignment="1"/>
    <xf numFmtId="0" fontId="5" fillId="4" borderId="4" xfId="0" applyFont="1" applyFill="1" applyBorder="1" applyAlignment="1">
      <alignment horizontal="center" wrapText="1"/>
    </xf>
    <xf numFmtId="0" fontId="5" fillId="4" borderId="0" xfId="0" applyFont="1" applyFill="1" applyBorder="1" applyAlignment="1">
      <alignment horizontal="center" wrapText="1"/>
    </xf>
    <xf numFmtId="0" fontId="10" fillId="0" borderId="0" xfId="0" applyFont="1" applyBorder="1" applyAlignment="1">
      <alignment horizontal="justify" vertical="center"/>
    </xf>
    <xf numFmtId="0" fontId="12" fillId="0" borderId="11" xfId="3" applyFont="1" applyBorder="1" applyAlignment="1">
      <alignment horizontal="left" vertical="center" wrapText="1"/>
    </xf>
    <xf numFmtId="0" fontId="5" fillId="6" borderId="0" xfId="0" applyFont="1" applyFill="1" applyBorder="1" applyAlignment="1">
      <alignment horizontal="left" wrapText="1"/>
    </xf>
    <xf numFmtId="0" fontId="11" fillId="0" borderId="0" xfId="0" applyFont="1" applyBorder="1" applyAlignment="1">
      <alignment horizontal="left" vertical="center" wrapText="1"/>
    </xf>
    <xf numFmtId="0" fontId="14" fillId="0" borderId="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9" fillId="0" borderId="12" xfId="0" applyFont="1" applyBorder="1" applyAlignment="1">
      <alignment horizontal="center" wrapText="1"/>
    </xf>
    <xf numFmtId="0" fontId="5" fillId="4" borderId="1" xfId="0" applyFont="1" applyFill="1" applyBorder="1" applyAlignment="1">
      <alignment horizontal="left"/>
    </xf>
    <xf numFmtId="0" fontId="5" fillId="4" borderId="2" xfId="0" applyFont="1" applyFill="1" applyBorder="1" applyAlignment="1">
      <alignment horizontal="left"/>
    </xf>
    <xf numFmtId="0" fontId="7" fillId="0" borderId="0" xfId="3" applyAlignment="1">
      <alignment horizontal="left"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FF99"/>
      <color rgb="FFE0C1F7"/>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362885</xdr:colOff>
      <xdr:row>4</xdr:row>
      <xdr:rowOff>99060</xdr:rowOff>
    </xdr:to>
    <xdr:pic>
      <xdr:nvPicPr>
        <xdr:cNvPr id="2" name="Picture 4">
          <a:extLst>
            <a:ext uri="{FF2B5EF4-FFF2-40B4-BE49-F238E27FC236}">
              <a16:creationId xmlns:a16="http://schemas.microsoft.com/office/drawing/2014/main" id="{C9C48741-1206-4459-88D6-82737DC105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191685" cy="965835"/>
        </a:xfrm>
        <a:prstGeom prst="rect">
          <a:avLst/>
        </a:prstGeom>
        <a:noFill/>
        <a:ln w="1">
          <a:noFill/>
          <a:miter lim="800000"/>
          <a:headEnd/>
          <a:tailEnd type="none" w="med" len="med"/>
        </a:ln>
        <a:effectLst/>
      </xdr:spPr>
    </xdr:pic>
    <xdr:clientData/>
  </xdr:twoCellAnchor>
  <xdr:twoCellAnchor>
    <xdr:from>
      <xdr:col>1</xdr:col>
      <xdr:colOff>19050</xdr:colOff>
      <xdr:row>4</xdr:row>
      <xdr:rowOff>190499</xdr:rowOff>
    </xdr:from>
    <xdr:to>
      <xdr:col>12</xdr:col>
      <xdr:colOff>161925</xdr:colOff>
      <xdr:row>21</xdr:row>
      <xdr:rowOff>104774</xdr:rowOff>
    </xdr:to>
    <xdr:sp macro="" textlink="">
      <xdr:nvSpPr>
        <xdr:cNvPr id="3" name="TextBox 2">
          <a:extLst>
            <a:ext uri="{FF2B5EF4-FFF2-40B4-BE49-F238E27FC236}">
              <a16:creationId xmlns:a16="http://schemas.microsoft.com/office/drawing/2014/main" id="{E2127C7C-206B-4510-B866-9321B24A16B6}"/>
            </a:ext>
          </a:extLst>
        </xdr:cNvPr>
        <xdr:cNvSpPr txBox="1"/>
      </xdr:nvSpPr>
      <xdr:spPr>
        <a:xfrm>
          <a:off x="628650" y="1057274"/>
          <a:ext cx="6848475" cy="315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Carrying capacity, also known as grazing capacity, is the amount of forage available for grazing animals in a specific pasture or field. Understanding how much forage is available is a key principle of pasture management in order to balance the available forage supply with livestock demand.</a:t>
          </a:r>
        </a:p>
        <a:p>
          <a:endParaRPr lang="en-CA" sz="1100"/>
        </a:p>
        <a:p>
          <a:r>
            <a:rPr lang="en-CA" sz="1100"/>
            <a:t>Carrying capacity can be calculated using a variety of techniques and is somewhat based on trial and error. Carrying capacity can be monitored and adjusted overtime to determine the long term average.</a:t>
          </a:r>
        </a:p>
        <a:p>
          <a:endParaRPr lang="en-CA" sz="1100"/>
        </a:p>
        <a:p>
          <a:r>
            <a:rPr lang="en-CA" sz="1100"/>
            <a:t>Producers can use the </a:t>
          </a:r>
          <a:r>
            <a:rPr lang="en-CA" sz="1100" u="sng"/>
            <a:t>Method 1</a:t>
          </a:r>
          <a:r>
            <a:rPr lang="en-CA" sz="1100"/>
            <a:t> calculator (see tab</a:t>
          </a:r>
          <a:r>
            <a:rPr lang="en-CA" sz="1100" baseline="0"/>
            <a:t> at bottom) </a:t>
          </a:r>
          <a:r>
            <a:rPr lang="en-CA" sz="1100"/>
            <a:t>if they wish to calculate an estiamte of carrying capacity based on available provincial forage production guides. Using Method 1 is easy and works best when the pature condition (or range health) is similar throughout the field and the forage plant community (or range type) is uniform.</a:t>
          </a:r>
        </a:p>
        <a:p>
          <a:endParaRPr lang="en-CA" sz="1100"/>
        </a:p>
        <a:p>
          <a:r>
            <a:rPr lang="en-CA" sz="1100"/>
            <a:t>Producers can use </a:t>
          </a:r>
          <a:r>
            <a:rPr lang="en-CA" sz="1100" u="sng"/>
            <a:t>Method 2</a:t>
          </a:r>
          <a:r>
            <a:rPr lang="en-CA" sz="1100"/>
            <a:t> </a:t>
          </a:r>
          <a:r>
            <a:rPr lang="en-CA" sz="1100">
              <a:solidFill>
                <a:schemeClr val="dk1"/>
              </a:solidFill>
              <a:effectLst/>
              <a:latin typeface="+mn-lt"/>
              <a:ea typeface="+mn-ea"/>
              <a:cs typeface="+mn-cs"/>
            </a:rPr>
            <a:t>(see tab</a:t>
          </a:r>
          <a:r>
            <a:rPr lang="en-CA" sz="1100" baseline="0">
              <a:solidFill>
                <a:schemeClr val="dk1"/>
              </a:solidFill>
              <a:effectLst/>
              <a:latin typeface="+mn-lt"/>
              <a:ea typeface="+mn-ea"/>
              <a:cs typeface="+mn-cs"/>
            </a:rPr>
            <a:t> at bottom)  </a:t>
          </a:r>
          <a:r>
            <a:rPr lang="en-CA" sz="1100"/>
            <a:t>if they plan on clipping, drying, and weighing samples collected from their pastures. Field-based sampling provides greater accuracy but requires more hands-on work. Producers may choose field-based samplilng if provinical guides are unavailable for their region or if pasture types or condition vary within their field. Forage production varies each year, so the Method 2 approach should include multiple years of sampling to estimate the long term productivity of the pasture.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0</xdr:row>
      <xdr:rowOff>79375</xdr:rowOff>
    </xdr:from>
    <xdr:to>
      <xdr:col>1</xdr:col>
      <xdr:colOff>2198035</xdr:colOff>
      <xdr:row>4</xdr:row>
      <xdr:rowOff>178435</xdr:rowOff>
    </xdr:to>
    <xdr:pic>
      <xdr:nvPicPr>
        <xdr:cNvPr id="2" name="Picture 4">
          <a:extLst>
            <a:ext uri="{FF2B5EF4-FFF2-40B4-BE49-F238E27FC236}">
              <a16:creationId xmlns:a16="http://schemas.microsoft.com/office/drawing/2014/main" id="{57D91296-B1F3-40E5-A67A-525B4253EA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1625" y="79375"/>
          <a:ext cx="2191685" cy="965835"/>
        </a:xfrm>
        <a:prstGeom prst="rect">
          <a:avLst/>
        </a:prstGeom>
        <a:noFill/>
        <a:ln w="1">
          <a:noFill/>
          <a:miter lim="800000"/>
          <a:headEnd/>
          <a:tailEnd type="none" w="med" len="med"/>
        </a:ln>
        <a:effectLst/>
      </xdr:spPr>
    </xdr:pic>
    <xdr:clientData/>
  </xdr:twoCellAnchor>
  <xdr:twoCellAnchor>
    <xdr:from>
      <xdr:col>0</xdr:col>
      <xdr:colOff>285750</xdr:colOff>
      <xdr:row>42</xdr:row>
      <xdr:rowOff>38101</xdr:rowOff>
    </xdr:from>
    <xdr:to>
      <xdr:col>1</xdr:col>
      <xdr:colOff>2257425</xdr:colOff>
      <xdr:row>47</xdr:row>
      <xdr:rowOff>28575</xdr:rowOff>
    </xdr:to>
    <xdr:sp macro="" textlink="">
      <xdr:nvSpPr>
        <xdr:cNvPr id="3" name="TextBox 2">
          <a:extLst>
            <a:ext uri="{FF2B5EF4-FFF2-40B4-BE49-F238E27FC236}">
              <a16:creationId xmlns:a16="http://schemas.microsoft.com/office/drawing/2014/main" id="{1ACBC722-7095-4781-B9CE-36BCAA42C90C}"/>
            </a:ext>
          </a:extLst>
        </xdr:cNvPr>
        <xdr:cNvSpPr txBox="1"/>
      </xdr:nvSpPr>
      <xdr:spPr>
        <a:xfrm>
          <a:off x="285750" y="11763376"/>
          <a:ext cx="2266950" cy="1133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Different classes or sizes or cattle consume different amount of forage. Use the chart below to find an Animal Unit Equivalent (AUE) similar to your grazing animals and enter in the yellow cells.</a:t>
          </a:r>
        </a:p>
        <a:p>
          <a:endParaRPr lang="en-CA" sz="1100"/>
        </a:p>
      </xdr:txBody>
    </xdr:sp>
    <xdr:clientData/>
  </xdr:twoCellAnchor>
  <xdr:twoCellAnchor>
    <xdr:from>
      <xdr:col>3</xdr:col>
      <xdr:colOff>304801</xdr:colOff>
      <xdr:row>29</xdr:row>
      <xdr:rowOff>85725</xdr:rowOff>
    </xdr:from>
    <xdr:to>
      <xdr:col>9</xdr:col>
      <xdr:colOff>581025</xdr:colOff>
      <xdr:row>40</xdr:row>
      <xdr:rowOff>152400</xdr:rowOff>
    </xdr:to>
    <xdr:sp macro="" textlink="">
      <xdr:nvSpPr>
        <xdr:cNvPr id="5" name="TextBox 4">
          <a:extLst>
            <a:ext uri="{FF2B5EF4-FFF2-40B4-BE49-F238E27FC236}">
              <a16:creationId xmlns:a16="http://schemas.microsoft.com/office/drawing/2014/main" id="{9D28DE2B-A6AC-4538-8ADF-915B0541828E}"/>
            </a:ext>
          </a:extLst>
        </xdr:cNvPr>
        <xdr:cNvSpPr txBox="1"/>
      </xdr:nvSpPr>
      <xdr:spPr>
        <a:xfrm>
          <a:off x="4048126" y="8848725"/>
          <a:ext cx="4924424"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t>
          </a:r>
          <a:r>
            <a:rPr lang="en-US" sz="1100" b="1">
              <a:solidFill>
                <a:schemeClr val="dk1"/>
              </a:solidFill>
              <a:effectLst/>
              <a:latin typeface="+mn-lt"/>
              <a:ea typeface="+mn-ea"/>
              <a:cs typeface="+mn-cs"/>
            </a:rPr>
            <a:t>utilization rate </a:t>
          </a:r>
          <a:r>
            <a:rPr lang="en-US" sz="1100">
              <a:solidFill>
                <a:schemeClr val="dk1"/>
              </a:solidFill>
              <a:effectLst/>
              <a:latin typeface="+mn-lt"/>
              <a:ea typeface="+mn-ea"/>
              <a:cs typeface="+mn-cs"/>
            </a:rPr>
            <a:t>determines how much forage is used or lost to grazing, trampling, insects and wildlife. This helps determine how much material needs to be left behind to maintain future production. Utilizing pasture at a rate that exceeds the plant communities’ ability to cope will promote weeds, lower forage production and encourage less palatable and productive species to invade the pasture, including weeds. Choose a realistic utilization rate that will ensure adequate pasture recovery following grazing.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Recommended </a:t>
          </a:r>
          <a:r>
            <a:rPr lang="en-CA" sz="1100">
              <a:solidFill>
                <a:schemeClr val="dk1"/>
              </a:solidFill>
              <a:effectLst/>
              <a:latin typeface="+mn-lt"/>
              <a:ea typeface="+mn-ea"/>
              <a:cs typeface="+mn-cs"/>
            </a:rPr>
            <a:t>utilization rates for native pasture vary from 25-50%. For tame pastures, recommended utilization rates range from 50-75% depending on fertility. If the pasture is forested or brushed the pasture size should be adjusted to reflect the acres of grazing available rather than the total acres in the field. Alternatively, the utilization rate for forested or brushy pasture can be reduced to 25% using the entire pasture size.</a:t>
          </a:r>
          <a:endParaRPr lang="en-CA">
            <a:effectLst/>
          </a:endParaRPr>
        </a:p>
        <a:p>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2153585</xdr:colOff>
      <xdr:row>3</xdr:row>
      <xdr:rowOff>167640</xdr:rowOff>
    </xdr:to>
    <xdr:pic>
      <xdr:nvPicPr>
        <xdr:cNvPr id="2" name="Picture 4">
          <a:extLst>
            <a:ext uri="{FF2B5EF4-FFF2-40B4-BE49-F238E27FC236}">
              <a16:creationId xmlns:a16="http://schemas.microsoft.com/office/drawing/2014/main" id="{955CBC88-D962-49A5-AA0C-32FAE020A73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01210" cy="830580"/>
        </a:xfrm>
        <a:prstGeom prst="rect">
          <a:avLst/>
        </a:prstGeom>
        <a:noFill/>
        <a:ln w="1">
          <a:noFill/>
          <a:miter lim="800000"/>
          <a:headEnd/>
          <a:tailEnd type="none" w="med" len="med"/>
        </a:ln>
        <a:effectLst/>
      </xdr:spPr>
    </xdr:pic>
    <xdr:clientData/>
  </xdr:twoCellAnchor>
  <xdr:twoCellAnchor>
    <xdr:from>
      <xdr:col>0</xdr:col>
      <xdr:colOff>130175</xdr:colOff>
      <xdr:row>33</xdr:row>
      <xdr:rowOff>16510</xdr:rowOff>
    </xdr:from>
    <xdr:to>
      <xdr:col>11</xdr:col>
      <xdr:colOff>457835</xdr:colOff>
      <xdr:row>42</xdr:row>
      <xdr:rowOff>200025</xdr:rowOff>
    </xdr:to>
    <xdr:sp macro="" textlink="">
      <xdr:nvSpPr>
        <xdr:cNvPr id="3" name="TextBox 2">
          <a:extLst>
            <a:ext uri="{FF2B5EF4-FFF2-40B4-BE49-F238E27FC236}">
              <a16:creationId xmlns:a16="http://schemas.microsoft.com/office/drawing/2014/main" id="{8041CCC9-3C1F-4084-B655-C1AFD66ACBB8}"/>
            </a:ext>
          </a:extLst>
        </xdr:cNvPr>
        <xdr:cNvSpPr txBox="1"/>
      </xdr:nvSpPr>
      <xdr:spPr>
        <a:xfrm>
          <a:off x="130175" y="6541135"/>
          <a:ext cx="8528685" cy="2326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b="1" i="0" u="none" baseline="0">
              <a:solidFill>
                <a:schemeClr val="dk1"/>
              </a:solidFill>
              <a:effectLst/>
              <a:latin typeface="+mn-lt"/>
              <a:ea typeface="+mn-ea"/>
              <a:cs typeface="+mn-cs"/>
            </a:rPr>
            <a:t>Step 3: Calculate Available Forage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forage supply has been calculated</a:t>
          </a:r>
          <a:r>
            <a:rPr lang="en-US" sz="1100" baseline="0">
              <a:solidFill>
                <a:schemeClr val="dk1"/>
              </a:solidFill>
              <a:effectLst/>
              <a:latin typeface="+mn-lt"/>
              <a:ea typeface="+mn-ea"/>
              <a:cs typeface="+mn-cs"/>
            </a:rPr>
            <a:t> using information from Step 2.</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utilization rate determines how much forage is used or lost to grazing, trampling, insects and wildlife. This helps determine how much material needs to be left behind to maintain future production. Utilizing pasture at a rate that exceeds the plant communities’ ability to cope will promote weeds, lower forage production and encourage less palatable and productive species to invade the pasture, including weeds. Choose a realistic</a:t>
          </a:r>
          <a:r>
            <a:rPr lang="en-US" sz="1100" baseline="0">
              <a:solidFill>
                <a:schemeClr val="dk1"/>
              </a:solidFill>
              <a:effectLst/>
              <a:latin typeface="+mn-lt"/>
              <a:ea typeface="+mn-ea"/>
              <a:cs typeface="+mn-cs"/>
            </a:rPr>
            <a:t> utilization rate that will ensure adequate pasture recovery following grazing.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Recommended </a:t>
          </a:r>
          <a:r>
            <a:rPr lang="en-CA" sz="1100">
              <a:solidFill>
                <a:schemeClr val="dk1"/>
              </a:solidFill>
              <a:effectLst/>
              <a:latin typeface="+mn-lt"/>
              <a:ea typeface="+mn-ea"/>
              <a:cs typeface="+mn-cs"/>
            </a:rPr>
            <a:t>utilization rates for native pasture vary from 25-50%. For tame pastures, recommended utilization rates range from 50-75% depending on fertility. If the pasture is forested or brushed the pasture size should be adjusted to reflect the acres of grazing available rather than the total acres in the field. Alternatively, the utilization rate for forested or brushy pasture can be reduced to 25% using the entire pasture size.</a:t>
          </a:r>
        </a:p>
        <a:p>
          <a:pPr eaLnBrk="1" fontAlgn="auto" latinLnBrk="0" hangingPunct="1"/>
          <a:endParaRPr lang="en-CA" sz="1100">
            <a:solidFill>
              <a:schemeClr val="dk1"/>
            </a:solidFill>
            <a:effectLst/>
            <a:latin typeface="+mn-lt"/>
            <a:ea typeface="+mn-ea"/>
            <a:cs typeface="+mn-cs"/>
          </a:endParaRPr>
        </a:p>
        <a:p>
          <a:pPr eaLnBrk="1" fontAlgn="auto" latinLnBrk="0" hangingPunct="1"/>
          <a:r>
            <a:rPr lang="en-CA" sz="1100">
              <a:solidFill>
                <a:schemeClr val="dk1"/>
              </a:solidFill>
              <a:effectLst/>
              <a:latin typeface="+mn-lt"/>
              <a:ea typeface="+mn-ea"/>
              <a:cs typeface="+mn-cs"/>
            </a:rPr>
            <a:t>Enter pasture information in yellow cells.</a:t>
          </a:r>
          <a:endParaRPr lang="en-CA">
            <a:effectLst/>
          </a:endParaRPr>
        </a:p>
      </xdr:txBody>
    </xdr:sp>
    <xdr:clientData/>
  </xdr:twoCellAnchor>
  <xdr:twoCellAnchor>
    <xdr:from>
      <xdr:col>0</xdr:col>
      <xdr:colOff>123825</xdr:colOff>
      <xdr:row>4</xdr:row>
      <xdr:rowOff>66675</xdr:rowOff>
    </xdr:from>
    <xdr:to>
      <xdr:col>11</xdr:col>
      <xdr:colOff>451485</xdr:colOff>
      <xdr:row>26</xdr:row>
      <xdr:rowOff>123825</xdr:rowOff>
    </xdr:to>
    <xdr:sp macro="" textlink="">
      <xdr:nvSpPr>
        <xdr:cNvPr id="4" name="TextBox 3">
          <a:extLst>
            <a:ext uri="{FF2B5EF4-FFF2-40B4-BE49-F238E27FC236}">
              <a16:creationId xmlns:a16="http://schemas.microsoft.com/office/drawing/2014/main" id="{CE453DFF-D7E0-4A07-A400-736310CC7C32}"/>
            </a:ext>
          </a:extLst>
        </xdr:cNvPr>
        <xdr:cNvSpPr txBox="1"/>
      </xdr:nvSpPr>
      <xdr:spPr>
        <a:xfrm>
          <a:off x="123825" y="933450"/>
          <a:ext cx="8528685" cy="424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Field based sampling provides greater accuracy but also requires more hands-on work.</a:t>
          </a:r>
        </a:p>
        <a:p>
          <a:endParaRPr lang="en-US" sz="1100" b="1" u="sng"/>
        </a:p>
        <a:p>
          <a:r>
            <a:rPr lang="en-US" sz="1100" b="1" u="none"/>
            <a:t>Sampling Instructions:</a:t>
          </a:r>
        </a:p>
        <a:p>
          <a:r>
            <a:rPr lang="en-US" sz="1100" b="0"/>
            <a:t>Supplies needed</a:t>
          </a:r>
          <a:r>
            <a:rPr lang="en-US" sz="1100" b="0" baseline="0"/>
            <a:t> include: a square or circle that is 20 square inches, scissors to cut grass, paper bags, markers to identify location associated with each bag, a way to dry the samples and a scale (a kitchen scale works).</a:t>
          </a:r>
        </a:p>
        <a:p>
          <a:endParaRPr lang="en-US" sz="1100" b="0"/>
        </a:p>
        <a:p>
          <a:pPr marL="0" marR="0" lvl="0" indent="0" defTabSz="914400" eaLnBrk="1" fontAlgn="auto" latinLnBrk="0" hangingPunct="1">
            <a:lnSpc>
              <a:spcPct val="100000"/>
            </a:lnSpc>
            <a:spcBef>
              <a:spcPts val="0"/>
            </a:spcBef>
            <a:spcAft>
              <a:spcPts val="0"/>
            </a:spcAft>
            <a:buClrTx/>
            <a:buSzTx/>
            <a:buFontTx/>
            <a:buNone/>
            <a:tabLst/>
            <a:defRPr/>
          </a:pPr>
          <a:r>
            <a:rPr lang="en-CA" sz="1100" b="1" i="0" u="none" baseline="0">
              <a:solidFill>
                <a:schemeClr val="dk1"/>
              </a:solidFill>
              <a:effectLst/>
              <a:latin typeface="+mn-lt"/>
              <a:ea typeface="+mn-ea"/>
              <a:cs typeface="+mn-cs"/>
            </a:rPr>
            <a:t>Step 1: Taking Samples </a:t>
          </a:r>
        </a:p>
        <a:p>
          <a:pPr marL="0" marR="0" lvl="0" indent="0" defTabSz="914400" eaLnBrk="1" fontAlgn="auto" latinLnBrk="0" hangingPunct="1">
            <a:lnSpc>
              <a:spcPct val="100000"/>
            </a:lnSpc>
            <a:spcBef>
              <a:spcPts val="0"/>
            </a:spcBef>
            <a:spcAft>
              <a:spcPts val="0"/>
            </a:spcAft>
            <a:buClrTx/>
            <a:buSzTx/>
            <a:buFontTx/>
            <a:buNone/>
            <a:tabLst/>
            <a:defRPr/>
          </a:pPr>
          <a:r>
            <a:rPr lang="en-CA" sz="1100" b="0" i="0" u="none" baseline="0">
              <a:solidFill>
                <a:schemeClr val="dk1"/>
              </a:solidFill>
              <a:effectLst/>
              <a:latin typeface="+mn-lt"/>
              <a:ea typeface="+mn-ea"/>
              <a:cs typeface="+mn-cs"/>
            </a:rPr>
            <a:t>The goal is to take enough samples to capture the variation in the pasture (e.g. low spots with high productivity and bald spots on top) to be representative of production across the entire field. </a:t>
          </a:r>
          <a:r>
            <a:rPr lang="en-US" sz="1100">
              <a:solidFill>
                <a:schemeClr val="dk1"/>
              </a:solidFill>
              <a:effectLst/>
              <a:latin typeface="+mn-lt"/>
              <a:ea typeface="+mn-ea"/>
              <a:cs typeface="+mn-cs"/>
            </a:rPr>
            <a:t>The number of samples taken will vary with the size of the field and how uniform or uneven grass production is.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sng">
              <a:solidFill>
                <a:schemeClr val="dk1"/>
              </a:solidFill>
              <a:effectLst/>
              <a:latin typeface="+mn-lt"/>
              <a:ea typeface="+mn-ea"/>
              <a:cs typeface="+mn-cs"/>
            </a:rPr>
            <a:t>This calculator is based on a sample taken from 20 square inches or 50 square centimeters!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0" i="0"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1" i="0" u="none" baseline="0">
              <a:solidFill>
                <a:schemeClr val="dk1"/>
              </a:solidFill>
              <a:effectLst/>
              <a:latin typeface="+mn-lt"/>
              <a:ea typeface="+mn-ea"/>
              <a:cs typeface="+mn-cs"/>
            </a:rPr>
            <a:t>Step 2: Dry, Sort, Weigh and Record</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Grass clippings can be dried in a food dehydrator, or at room temperature over several days </a:t>
          </a:r>
          <a:r>
            <a:rPr lang="en-US" sz="1100" b="0" baseline="0">
              <a:solidFill>
                <a:schemeClr val="dk1"/>
              </a:solidFill>
              <a:effectLst/>
              <a:latin typeface="+mn-lt"/>
              <a:ea typeface="+mn-ea"/>
              <a:cs typeface="+mn-cs"/>
            </a:rPr>
            <a:t>(do not use the microwave!)</a:t>
          </a:r>
          <a:r>
            <a:rPr lang="en-US" sz="1100">
              <a:solidFill>
                <a:schemeClr val="dk1"/>
              </a:solidFill>
              <a:effectLst/>
              <a:latin typeface="+mn-lt"/>
              <a:ea typeface="+mn-ea"/>
              <a:cs typeface="+mn-cs"/>
            </a:rPr>
            <a:t>. Make sure to keep sample bags contained and identified.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Weigh</a:t>
          </a:r>
          <a:r>
            <a:rPr lang="en-US" sz="1100" baseline="0">
              <a:solidFill>
                <a:schemeClr val="dk1"/>
              </a:solidFill>
              <a:effectLst/>
              <a:latin typeface="+mn-lt"/>
              <a:ea typeface="+mn-ea"/>
              <a:cs typeface="+mn-cs"/>
            </a:rPr>
            <a:t> each bag for the total from each sample and enter into the yellow cells above. </a:t>
          </a:r>
          <a:r>
            <a:rPr lang="en-US" sz="1100">
              <a:solidFill>
                <a:schemeClr val="dk1"/>
              </a:solidFill>
              <a:effectLst/>
              <a:latin typeface="+mn-lt"/>
              <a:ea typeface="+mn-ea"/>
              <a:cs typeface="+mn-cs"/>
            </a:rPr>
            <a:t>A kitchen scale can be used to weight the samples. Sort the litter from the green material</a:t>
          </a:r>
          <a:r>
            <a:rPr lang="en-US" sz="1100" baseline="0">
              <a:solidFill>
                <a:schemeClr val="dk1"/>
              </a:solidFill>
              <a:effectLst/>
              <a:latin typeface="+mn-lt"/>
              <a:ea typeface="+mn-ea"/>
              <a:cs typeface="+mn-cs"/>
            </a:rPr>
            <a:t> - tweezers make this job easier but either way it is tedious. </a:t>
          </a:r>
          <a:r>
            <a:rPr lang="en-US" sz="1100">
              <a:solidFill>
                <a:schemeClr val="dk1"/>
              </a:solidFill>
              <a:effectLst/>
              <a:latin typeface="+mn-lt"/>
              <a:ea typeface="+mn-ea"/>
              <a:cs typeface="+mn-cs"/>
            </a:rPr>
            <a:t>Enter the weight of the green material only</a:t>
          </a:r>
          <a:r>
            <a:rPr lang="en-US" sz="1100" baseline="0">
              <a:solidFill>
                <a:schemeClr val="dk1"/>
              </a:solidFill>
              <a:effectLst/>
              <a:latin typeface="+mn-lt"/>
              <a:ea typeface="+mn-ea"/>
              <a:cs typeface="+mn-cs"/>
            </a:rPr>
            <a:t> in the yellow cells above (litter weight is calculated and does not need to be weighed separately).</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0" i="0" u="sng"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0" i="0" u="sng" baseline="0">
              <a:solidFill>
                <a:schemeClr val="dk1"/>
              </a:solidFill>
              <a:effectLst/>
              <a:latin typeface="+mn-lt"/>
              <a:ea typeface="+mn-ea"/>
              <a:cs typeface="+mn-cs"/>
            </a:rPr>
            <a:t>Note the percentage of litter cover</a:t>
          </a:r>
          <a:r>
            <a:rPr lang="en-CA" sz="1100" b="0" i="0" u="none" baseline="0">
              <a:solidFill>
                <a:schemeClr val="dk1"/>
              </a:solidFill>
              <a:effectLst/>
              <a:latin typeface="+mn-lt"/>
              <a:ea typeface="+mn-ea"/>
              <a:cs typeface="+mn-cs"/>
            </a:rPr>
            <a:t>. </a:t>
          </a:r>
          <a:r>
            <a:rPr lang="en-US" sz="1100">
              <a:solidFill>
                <a:schemeClr val="dk1"/>
              </a:solidFill>
              <a:effectLst/>
              <a:latin typeface="+mn-lt"/>
              <a:ea typeface="+mn-ea"/>
              <a:cs typeface="+mn-cs"/>
            </a:rPr>
            <a:t>The amount of litter left on the land can make a big difference in the performance of the pasture. Litter includes ungrazed residue from the previous year’s growth, residue from bale grazing, fallen stems, leaf material and other partially decomposed material. Litter helps to conserve moisture by reducing evaporation, improving infiltration and cooling the soil surface.</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0" i="0" u="sng"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0" i="0" u="none" baseline="0">
              <a:solidFill>
                <a:schemeClr val="dk1"/>
              </a:solidFill>
              <a:effectLst/>
              <a:latin typeface="+mn-lt"/>
              <a:ea typeface="+mn-ea"/>
              <a:cs typeface="+mn-cs"/>
            </a:rPr>
            <a:t>The carrying capacity or total Animal Unit Month(s) for the field sampled is calculated below.</a:t>
          </a:r>
        </a:p>
      </xdr:txBody>
    </xdr:sp>
    <xdr:clientData/>
  </xdr:twoCellAnchor>
  <xdr:twoCellAnchor>
    <xdr:from>
      <xdr:col>0</xdr:col>
      <xdr:colOff>57151</xdr:colOff>
      <xdr:row>51</xdr:row>
      <xdr:rowOff>76200</xdr:rowOff>
    </xdr:from>
    <xdr:to>
      <xdr:col>11</xdr:col>
      <xdr:colOff>342901</xdr:colOff>
      <xdr:row>56</xdr:row>
      <xdr:rowOff>114300</xdr:rowOff>
    </xdr:to>
    <xdr:sp macro="" textlink="">
      <xdr:nvSpPr>
        <xdr:cNvPr id="5" name="TextBox 4">
          <a:extLst>
            <a:ext uri="{FF2B5EF4-FFF2-40B4-BE49-F238E27FC236}">
              <a16:creationId xmlns:a16="http://schemas.microsoft.com/office/drawing/2014/main" id="{5ED2D18E-F83D-458B-A224-CAF0044A083A}"/>
            </a:ext>
          </a:extLst>
        </xdr:cNvPr>
        <xdr:cNvSpPr txBox="1"/>
      </xdr:nvSpPr>
      <xdr:spPr>
        <a:xfrm>
          <a:off x="57151" y="10620375"/>
          <a:ext cx="95059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Step</a:t>
          </a:r>
          <a:r>
            <a:rPr lang="en-CA" sz="1100" b="1" baseline="0"/>
            <a:t> 4: Calculate the number of pairs or yearling that can graze</a:t>
          </a:r>
        </a:p>
        <a:p>
          <a:r>
            <a:rPr lang="en-CA" sz="1100"/>
            <a:t>Different classes or sizes or cattle consume different amount of forage. Use the chart below to find an Animal Unit Equivalent (AUE) similar to your grazing animals and enter in the yellow cells.</a:t>
          </a:r>
        </a:p>
        <a:p>
          <a:endParaRPr lang="en-CA" sz="1100"/>
        </a:p>
        <a:p>
          <a:r>
            <a:rPr lang="en-CA" sz="1100"/>
            <a:t>The carrying capacity for the field sampled is calcualted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cap-sk.org/rsu_docs/documents/1_ecoregions_and_ecosites6784.pdf" TargetMode="External"/><Relationship Id="rId1" Type="http://schemas.openxmlformats.org/officeDocument/2006/relationships/hyperlink" Target="https://open.alberta.ca/dataset/3c314aac-a373-424f-9636-eb69b40f416e/resource/17d48b63-90bd-49b4-ad88-78a618febcd9/download/120-20-1-2009.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8A180-7A7A-42C8-B23E-0D000B8B12CE}">
  <dimension ref="E2"/>
  <sheetViews>
    <sheetView topLeftCell="A3" zoomScaleNormal="100" workbookViewId="0">
      <selection activeCell="E24" sqref="E24"/>
    </sheetView>
  </sheetViews>
  <sheetFormatPr defaultRowHeight="14.35" x14ac:dyDescent="0.5"/>
  <sheetData>
    <row r="2" spans="5:5" ht="23.35" x14ac:dyDescent="0.8">
      <c r="E2" s="1" t="s">
        <v>22</v>
      </c>
    </row>
  </sheetData>
  <pageMargins left="0.7" right="0.7" top="0.75" bottom="0.75" header="0.3" footer="0.3"/>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70"/>
  <sheetViews>
    <sheetView tabSelected="1" topLeftCell="A44" zoomScaleNormal="100" zoomScaleSheetLayoutView="100" workbookViewId="0">
      <selection activeCell="B60" sqref="B60"/>
    </sheetView>
  </sheetViews>
  <sheetFormatPr defaultRowHeight="14.35" x14ac:dyDescent="0.5"/>
  <cols>
    <col min="1" max="1" width="4.41015625" customWidth="1"/>
    <col min="2" max="2" width="34.234375" customWidth="1"/>
    <col min="3" max="3" width="17.41015625" customWidth="1"/>
    <col min="4" max="4" width="11.703125" customWidth="1"/>
    <col min="5" max="5" width="15.17578125" customWidth="1"/>
    <col min="6" max="6" width="15.703125" customWidth="1"/>
    <col min="8" max="8" width="8.8203125" customWidth="1"/>
  </cols>
  <sheetData>
    <row r="2" spans="2:9" ht="23.35" x14ac:dyDescent="0.8">
      <c r="C2" s="1" t="s">
        <v>22</v>
      </c>
    </row>
    <row r="3" spans="2:9" x14ac:dyDescent="0.5">
      <c r="B3" s="36"/>
      <c r="C3" t="s">
        <v>63</v>
      </c>
      <c r="D3" s="20"/>
      <c r="E3" s="20"/>
      <c r="F3" s="20"/>
    </row>
    <row r="4" spans="2:9" x14ac:dyDescent="0.5">
      <c r="B4" s="13"/>
      <c r="C4" s="55"/>
      <c r="D4" s="37"/>
      <c r="E4" s="37"/>
      <c r="F4" s="37"/>
    </row>
    <row r="5" spans="2:9" ht="18" x14ac:dyDescent="0.6">
      <c r="B5" s="13"/>
      <c r="C5" s="55"/>
      <c r="D5" s="37"/>
      <c r="E5" s="37"/>
      <c r="F5" s="37"/>
      <c r="I5" s="2"/>
    </row>
    <row r="6" spans="2:9" x14ac:dyDescent="0.5">
      <c r="B6" s="13"/>
      <c r="C6" s="37"/>
      <c r="D6" s="37"/>
      <c r="E6" s="37"/>
      <c r="F6" s="37"/>
    </row>
    <row r="7" spans="2:9" ht="37.950000000000003" customHeight="1" x14ac:dyDescent="0.6">
      <c r="B7" s="102" t="s">
        <v>57</v>
      </c>
      <c r="C7" s="102"/>
      <c r="D7" s="102"/>
      <c r="E7" s="102"/>
      <c r="F7" s="102"/>
      <c r="G7" s="33"/>
    </row>
    <row r="8" spans="2:9" x14ac:dyDescent="0.5">
      <c r="B8" s="34" t="s">
        <v>58</v>
      </c>
    </row>
    <row r="9" spans="2:9" x14ac:dyDescent="0.5">
      <c r="B9" s="35" t="s">
        <v>56</v>
      </c>
      <c r="C9" s="40" t="s">
        <v>27</v>
      </c>
      <c r="D9" s="40" t="s">
        <v>29</v>
      </c>
      <c r="E9" s="40" t="s">
        <v>26</v>
      </c>
      <c r="F9" s="40" t="s">
        <v>30</v>
      </c>
    </row>
    <row r="10" spans="2:9" x14ac:dyDescent="0.5">
      <c r="B10" s="41" t="s">
        <v>40</v>
      </c>
      <c r="C10" s="42" t="s">
        <v>41</v>
      </c>
      <c r="D10" s="42" t="s">
        <v>42</v>
      </c>
      <c r="E10" s="42" t="s">
        <v>43</v>
      </c>
      <c r="F10" s="42" t="s">
        <v>44</v>
      </c>
    </row>
    <row r="11" spans="2:9" ht="28.7" x14ac:dyDescent="0.5">
      <c r="B11" s="41" t="s">
        <v>45</v>
      </c>
      <c r="C11" s="43">
        <v>0.95</v>
      </c>
      <c r="D11" s="43">
        <v>0.9</v>
      </c>
      <c r="E11" s="43">
        <v>0.6</v>
      </c>
      <c r="F11" s="42" t="s">
        <v>46</v>
      </c>
    </row>
    <row r="12" spans="2:9" ht="28.7" x14ac:dyDescent="0.5">
      <c r="B12" s="41" t="s">
        <v>47</v>
      </c>
      <c r="C12" s="42" t="s">
        <v>48</v>
      </c>
      <c r="D12" s="42" t="s">
        <v>49</v>
      </c>
      <c r="E12" s="42" t="s">
        <v>50</v>
      </c>
      <c r="F12" s="42" t="s">
        <v>51</v>
      </c>
    </row>
    <row r="13" spans="2:9" ht="28.7" x14ac:dyDescent="0.5">
      <c r="B13" s="41" t="s">
        <v>52</v>
      </c>
      <c r="C13" s="42" t="s">
        <v>53</v>
      </c>
      <c r="D13" s="42" t="s">
        <v>14</v>
      </c>
      <c r="E13" s="42" t="s">
        <v>54</v>
      </c>
      <c r="F13" s="42" t="s">
        <v>55</v>
      </c>
    </row>
    <row r="14" spans="2:9" ht="14.5" customHeight="1" x14ac:dyDescent="0.5">
      <c r="B14" s="103" t="s">
        <v>62</v>
      </c>
      <c r="C14" s="103"/>
      <c r="D14" s="103"/>
      <c r="E14" s="103"/>
      <c r="F14" s="103"/>
      <c r="H14" s="39"/>
    </row>
    <row r="15" spans="2:9" x14ac:dyDescent="0.5">
      <c r="B15" s="103"/>
      <c r="C15" s="103"/>
      <c r="D15" s="103"/>
      <c r="E15" s="103"/>
      <c r="F15" s="103"/>
      <c r="G15" s="39"/>
      <c r="H15" s="39"/>
    </row>
    <row r="17" spans="2:10" ht="18" x14ac:dyDescent="0.6">
      <c r="B17" s="53" t="s">
        <v>99</v>
      </c>
      <c r="C17" s="38"/>
      <c r="D17" s="38"/>
      <c r="E17" s="38"/>
      <c r="F17" s="38"/>
    </row>
    <row r="18" spans="2:10" ht="15.7" x14ac:dyDescent="0.5">
      <c r="B18" s="104" t="s">
        <v>76</v>
      </c>
      <c r="C18" s="104"/>
      <c r="D18" s="104"/>
      <c r="E18" s="104"/>
      <c r="F18" s="104"/>
      <c r="G18" s="104"/>
      <c r="H18" s="104"/>
      <c r="I18" s="104"/>
      <c r="J18" s="54"/>
    </row>
    <row r="19" spans="2:10" x14ac:dyDescent="0.5">
      <c r="B19" s="46"/>
      <c r="C19" s="105" t="s">
        <v>25</v>
      </c>
      <c r="D19" s="105"/>
      <c r="E19" s="105"/>
      <c r="F19" s="105"/>
      <c r="G19" s="105"/>
      <c r="H19" s="105"/>
      <c r="I19" s="105"/>
      <c r="J19" s="105"/>
    </row>
    <row r="20" spans="2:10" x14ac:dyDescent="0.5">
      <c r="B20" s="57" t="s">
        <v>28</v>
      </c>
      <c r="C20" s="106" t="s">
        <v>27</v>
      </c>
      <c r="D20" s="106"/>
      <c r="E20" s="106" t="s">
        <v>29</v>
      </c>
      <c r="F20" s="106"/>
      <c r="G20" s="106" t="s">
        <v>26</v>
      </c>
      <c r="H20" s="106"/>
      <c r="I20" s="106" t="s">
        <v>30</v>
      </c>
      <c r="J20" s="106"/>
    </row>
    <row r="21" spans="2:10" x14ac:dyDescent="0.5">
      <c r="B21" s="47" t="s">
        <v>31</v>
      </c>
      <c r="C21" s="45" t="s">
        <v>32</v>
      </c>
      <c r="D21" s="47" t="s">
        <v>33</v>
      </c>
      <c r="E21" s="45" t="s">
        <v>32</v>
      </c>
      <c r="F21" s="47" t="s">
        <v>33</v>
      </c>
      <c r="G21" s="45" t="s">
        <v>32</v>
      </c>
      <c r="H21" s="47" t="s">
        <v>33</v>
      </c>
      <c r="I21" s="45" t="s">
        <v>32</v>
      </c>
      <c r="J21" s="47" t="s">
        <v>33</v>
      </c>
    </row>
    <row r="22" spans="2:10" x14ac:dyDescent="0.5">
      <c r="B22" s="45" t="s">
        <v>34</v>
      </c>
      <c r="C22" s="45">
        <v>0.75</v>
      </c>
      <c r="D22" s="47">
        <v>700</v>
      </c>
      <c r="E22" s="45">
        <v>0.5</v>
      </c>
      <c r="F22" s="47">
        <v>460</v>
      </c>
      <c r="G22" s="45">
        <v>0.4</v>
      </c>
      <c r="H22" s="47">
        <v>370</v>
      </c>
      <c r="I22" s="45">
        <v>0.25</v>
      </c>
      <c r="J22" s="47">
        <v>230</v>
      </c>
    </row>
    <row r="23" spans="2:10" x14ac:dyDescent="0.5">
      <c r="B23" s="45" t="s">
        <v>35</v>
      </c>
      <c r="C23" s="45">
        <v>1.25</v>
      </c>
      <c r="D23" s="48">
        <v>1150</v>
      </c>
      <c r="E23" s="45">
        <v>0.8</v>
      </c>
      <c r="F23" s="47">
        <v>740</v>
      </c>
      <c r="G23" s="45">
        <v>0.6</v>
      </c>
      <c r="H23" s="47">
        <v>550</v>
      </c>
      <c r="I23" s="45">
        <v>0.4</v>
      </c>
      <c r="J23" s="47">
        <v>370</v>
      </c>
    </row>
    <row r="24" spans="2:10" x14ac:dyDescent="0.5">
      <c r="B24" s="45" t="s">
        <v>36</v>
      </c>
      <c r="C24" s="45">
        <v>2</v>
      </c>
      <c r="D24" s="48">
        <v>1850</v>
      </c>
      <c r="E24" s="45">
        <v>1.4</v>
      </c>
      <c r="F24" s="48">
        <v>1300</v>
      </c>
      <c r="G24" s="45">
        <v>1.1000000000000001</v>
      </c>
      <c r="H24" s="48">
        <v>1000</v>
      </c>
      <c r="I24" s="45">
        <v>0.7</v>
      </c>
      <c r="J24" s="47">
        <v>650</v>
      </c>
    </row>
    <row r="25" spans="2:10" x14ac:dyDescent="0.5">
      <c r="B25" s="45" t="s">
        <v>37</v>
      </c>
      <c r="C25" s="45">
        <v>3.3</v>
      </c>
      <c r="D25" s="48">
        <v>3000</v>
      </c>
      <c r="E25" s="45">
        <v>2.2000000000000002</v>
      </c>
      <c r="F25" s="48">
        <v>2000</v>
      </c>
      <c r="G25" s="45">
        <v>1.6</v>
      </c>
      <c r="H25" s="48">
        <v>1500</v>
      </c>
      <c r="I25" s="45">
        <v>1.1000000000000001</v>
      </c>
      <c r="J25" s="48">
        <v>1000</v>
      </c>
    </row>
    <row r="26" spans="2:10" x14ac:dyDescent="0.5">
      <c r="B26" s="45" t="s">
        <v>38</v>
      </c>
      <c r="C26" s="45">
        <v>7.5</v>
      </c>
      <c r="D26" s="48">
        <v>6900</v>
      </c>
      <c r="E26" s="45">
        <v>5</v>
      </c>
      <c r="F26" s="48">
        <v>5150</v>
      </c>
      <c r="G26" s="45">
        <v>3.75</v>
      </c>
      <c r="H26" s="48">
        <v>3500</v>
      </c>
      <c r="I26" s="45">
        <v>2.5</v>
      </c>
      <c r="J26" s="48">
        <v>2300</v>
      </c>
    </row>
    <row r="27" spans="2:10" ht="24.6" customHeight="1" x14ac:dyDescent="0.5">
      <c r="B27" s="101" t="s">
        <v>39</v>
      </c>
      <c r="C27" s="101"/>
      <c r="D27" s="101"/>
      <c r="E27" s="101"/>
      <c r="F27" s="101"/>
      <c r="G27" s="101"/>
      <c r="H27" s="101"/>
      <c r="I27" s="101"/>
      <c r="J27" s="101"/>
    </row>
    <row r="28" spans="2:10" x14ac:dyDescent="0.5">
      <c r="B28" s="69"/>
      <c r="C28" s="69"/>
      <c r="D28" s="69"/>
      <c r="E28" s="69"/>
      <c r="F28" s="69"/>
      <c r="G28" s="69"/>
      <c r="H28" s="69"/>
      <c r="I28" s="69"/>
      <c r="J28" s="69"/>
    </row>
    <row r="30" spans="2:10" x14ac:dyDescent="0.5">
      <c r="B30" s="49"/>
      <c r="C30" s="56"/>
      <c r="D30" s="49"/>
      <c r="E30" s="49"/>
      <c r="F30" s="49"/>
      <c r="G30" s="49"/>
      <c r="H30" s="49"/>
      <c r="I30" s="49"/>
      <c r="J30" s="49"/>
    </row>
    <row r="31" spans="2:10" ht="35.25" customHeight="1" x14ac:dyDescent="0.6">
      <c r="B31" s="5" t="s">
        <v>91</v>
      </c>
      <c r="C31" s="22"/>
      <c r="D31" s="49"/>
    </row>
    <row r="32" spans="2:10" x14ac:dyDescent="0.5">
      <c r="B32" s="107" t="s">
        <v>93</v>
      </c>
      <c r="C32" s="107"/>
      <c r="D32" s="56"/>
      <c r="F32" s="92"/>
      <c r="G32" s="92"/>
      <c r="H32" s="92"/>
      <c r="I32" s="92"/>
      <c r="J32" s="92"/>
    </row>
    <row r="33" spans="2:9" ht="18" x14ac:dyDescent="0.6">
      <c r="B33" s="90" t="s">
        <v>90</v>
      </c>
      <c r="C33" s="91"/>
      <c r="D33" s="56"/>
    </row>
    <row r="34" spans="2:9" ht="14.5" customHeight="1" x14ac:dyDescent="0.5">
      <c r="B34" s="15" t="s">
        <v>15</v>
      </c>
      <c r="C34" s="75">
        <v>740</v>
      </c>
      <c r="D34" s="49"/>
    </row>
    <row r="35" spans="2:9" x14ac:dyDescent="0.5">
      <c r="B35" s="8" t="s">
        <v>16</v>
      </c>
      <c r="C35" s="76">
        <v>0.5</v>
      </c>
      <c r="D35" s="49"/>
    </row>
    <row r="36" spans="2:9" x14ac:dyDescent="0.5">
      <c r="B36" s="8" t="s">
        <v>18</v>
      </c>
      <c r="C36" s="21">
        <f>+C34*C35</f>
        <v>370</v>
      </c>
      <c r="D36" s="49"/>
    </row>
    <row r="37" spans="2:9" x14ac:dyDescent="0.5">
      <c r="B37" s="8" t="s">
        <v>19</v>
      </c>
      <c r="C37" s="77">
        <v>160</v>
      </c>
      <c r="D37" s="49"/>
    </row>
    <row r="38" spans="2:9" x14ac:dyDescent="0.5">
      <c r="B38" s="8" t="s">
        <v>20</v>
      </c>
      <c r="C38" s="30">
        <f>+C36*C37</f>
        <v>59200</v>
      </c>
      <c r="I38" s="55"/>
    </row>
    <row r="39" spans="2:9" ht="18.75" customHeight="1" x14ac:dyDescent="0.6">
      <c r="B39" s="25" t="s">
        <v>21</v>
      </c>
      <c r="C39" s="31">
        <f>+C38/780</f>
        <v>75.897435897435898</v>
      </c>
      <c r="D39" s="49"/>
      <c r="I39" s="55"/>
    </row>
    <row r="40" spans="2:9" ht="18" x14ac:dyDescent="0.6">
      <c r="B40" s="27" t="s">
        <v>24</v>
      </c>
      <c r="C40" s="29">
        <f>+C39*30</f>
        <v>2276.9230769230771</v>
      </c>
      <c r="D40" s="49"/>
      <c r="I40" s="55"/>
    </row>
    <row r="41" spans="2:9" s="33" customFormat="1" ht="18" x14ac:dyDescent="0.6">
      <c r="B41" s="94"/>
      <c r="C41" s="95"/>
      <c r="D41" s="68"/>
      <c r="I41" s="55"/>
    </row>
    <row r="42" spans="2:9" s="33" customFormat="1" ht="18" x14ac:dyDescent="0.6">
      <c r="B42" s="98" t="s">
        <v>92</v>
      </c>
      <c r="C42" s="99"/>
      <c r="D42" s="99"/>
      <c r="E42" s="99"/>
      <c r="F42" s="99"/>
      <c r="I42" s="55"/>
    </row>
    <row r="43" spans="2:9" s="33" customFormat="1" ht="18" x14ac:dyDescent="0.6">
      <c r="B43" s="94"/>
      <c r="C43" s="71" t="s">
        <v>79</v>
      </c>
      <c r="D43" s="72" t="s">
        <v>80</v>
      </c>
      <c r="E43"/>
      <c r="I43" s="55"/>
    </row>
    <row r="44" spans="2:9" s="33" customFormat="1" ht="18" x14ac:dyDescent="0.6">
      <c r="B44" s="94"/>
      <c r="C44" s="78">
        <v>1.3</v>
      </c>
      <c r="D44" s="79">
        <v>0.85</v>
      </c>
      <c r="E44" t="s">
        <v>94</v>
      </c>
      <c r="I44" s="55"/>
    </row>
    <row r="45" spans="2:9" s="33" customFormat="1" ht="18" x14ac:dyDescent="0.6">
      <c r="B45" s="94"/>
      <c r="C45" s="70">
        <f>+$C$39/C44</f>
        <v>58.382642998027613</v>
      </c>
      <c r="D45" s="26">
        <f>+$C$39/D44</f>
        <v>89.291101055806948</v>
      </c>
      <c r="E45" t="s">
        <v>95</v>
      </c>
      <c r="I45" s="55"/>
    </row>
    <row r="46" spans="2:9" s="33" customFormat="1" ht="18" x14ac:dyDescent="0.6">
      <c r="B46" s="94"/>
      <c r="C46" s="74">
        <f>+$C$40/C44</f>
        <v>1751.4792899408285</v>
      </c>
      <c r="D46" s="28">
        <f>+$C$40/D44</f>
        <v>2678.7330316742086</v>
      </c>
      <c r="E46" t="s">
        <v>96</v>
      </c>
      <c r="I46" s="55"/>
    </row>
    <row r="47" spans="2:9" x14ac:dyDescent="0.5">
      <c r="B47" s="49"/>
      <c r="C47" s="68"/>
      <c r="D47" s="49"/>
      <c r="E47" s="60"/>
      <c r="F47" s="60"/>
      <c r="G47" s="60"/>
      <c r="H47" s="60"/>
      <c r="I47" s="55"/>
    </row>
    <row r="48" spans="2:9" x14ac:dyDescent="0.5">
      <c r="B48" s="56"/>
      <c r="C48" s="68"/>
      <c r="D48" s="56"/>
      <c r="E48" s="60"/>
      <c r="F48" s="60"/>
      <c r="G48" s="60"/>
      <c r="H48" s="60"/>
      <c r="I48" s="55"/>
    </row>
    <row r="49" spans="2:10" ht="15.7" x14ac:dyDescent="0.5">
      <c r="B49" s="100" t="s">
        <v>100</v>
      </c>
      <c r="C49" s="100"/>
      <c r="D49" s="56"/>
      <c r="E49" s="60"/>
      <c r="F49" s="60"/>
      <c r="G49" s="60"/>
      <c r="H49" s="60"/>
      <c r="I49" s="55"/>
    </row>
    <row r="50" spans="2:10" ht="14.5" customHeight="1" x14ac:dyDescent="0.5">
      <c r="B50" s="85" t="s">
        <v>81</v>
      </c>
      <c r="C50" s="86" t="s">
        <v>88</v>
      </c>
      <c r="D50" s="56"/>
      <c r="E50" s="93"/>
      <c r="F50" s="93"/>
      <c r="G50" s="60"/>
      <c r="H50" s="60"/>
      <c r="I50" s="55"/>
    </row>
    <row r="51" spans="2:10" x14ac:dyDescent="0.5">
      <c r="B51" s="87" t="s">
        <v>82</v>
      </c>
      <c r="C51" s="88">
        <v>1</v>
      </c>
      <c r="D51" s="56"/>
      <c r="E51" s="93"/>
      <c r="F51" s="93"/>
      <c r="G51" s="60"/>
      <c r="H51" s="60"/>
      <c r="I51" s="55"/>
    </row>
    <row r="52" spans="2:10" x14ac:dyDescent="0.5">
      <c r="B52" s="87" t="s">
        <v>83</v>
      </c>
      <c r="C52" s="88">
        <v>1.3</v>
      </c>
      <c r="D52" s="56"/>
      <c r="E52" s="93"/>
      <c r="F52" s="93"/>
      <c r="G52" s="60"/>
      <c r="H52" s="60"/>
      <c r="I52" s="55"/>
    </row>
    <row r="53" spans="2:10" x14ac:dyDescent="0.5">
      <c r="B53" s="87" t="s">
        <v>84</v>
      </c>
      <c r="C53" s="88">
        <v>1.5</v>
      </c>
      <c r="D53" s="56"/>
      <c r="E53" s="93"/>
      <c r="F53" s="93"/>
      <c r="G53" s="60"/>
      <c r="H53" s="60"/>
      <c r="I53" s="55"/>
    </row>
    <row r="54" spans="2:10" x14ac:dyDescent="0.5">
      <c r="B54" s="87" t="s">
        <v>85</v>
      </c>
      <c r="C54" s="88">
        <v>0.85</v>
      </c>
      <c r="D54" s="56"/>
      <c r="E54" s="93"/>
      <c r="F54" s="93"/>
      <c r="G54" s="60"/>
      <c r="H54" s="60"/>
      <c r="I54" s="55"/>
    </row>
    <row r="55" spans="2:10" x14ac:dyDescent="0.5">
      <c r="B55" s="87" t="s">
        <v>86</v>
      </c>
      <c r="C55" s="88">
        <v>0.8</v>
      </c>
      <c r="D55" s="56"/>
      <c r="E55" s="60"/>
      <c r="F55" s="60"/>
      <c r="G55" s="60"/>
      <c r="H55" s="60"/>
      <c r="I55" s="55"/>
    </row>
    <row r="56" spans="2:10" x14ac:dyDescent="0.5">
      <c r="B56" s="87" t="s">
        <v>87</v>
      </c>
      <c r="C56" s="88">
        <v>1.7</v>
      </c>
      <c r="D56" s="56"/>
      <c r="E56" s="60"/>
      <c r="F56" s="60"/>
      <c r="G56" s="60"/>
      <c r="H56" s="60"/>
      <c r="I56" s="55"/>
    </row>
    <row r="57" spans="2:10" x14ac:dyDescent="0.5">
      <c r="B57" s="56"/>
      <c r="C57" s="68"/>
      <c r="D57" s="56"/>
      <c r="E57" s="60"/>
      <c r="F57" s="60"/>
      <c r="G57" s="60"/>
      <c r="H57" s="60"/>
      <c r="I57" s="55"/>
    </row>
    <row r="58" spans="2:10" x14ac:dyDescent="0.5">
      <c r="B58" s="56"/>
      <c r="C58" s="68"/>
      <c r="D58" s="56"/>
      <c r="E58" s="60"/>
      <c r="F58" s="60"/>
      <c r="G58" s="60"/>
      <c r="H58" s="60"/>
      <c r="I58" s="55"/>
    </row>
    <row r="59" spans="2:10" ht="18" x14ac:dyDescent="0.6">
      <c r="B59" s="53" t="s">
        <v>78</v>
      </c>
      <c r="C59" s="53"/>
      <c r="D59" s="53"/>
      <c r="E59" s="53"/>
      <c r="F59" s="60"/>
      <c r="G59" s="60"/>
      <c r="H59" s="60"/>
      <c r="I59" s="55"/>
    </row>
    <row r="60" spans="2:10" ht="15.7" x14ac:dyDescent="0.55000000000000004">
      <c r="B60" s="73" t="s">
        <v>101</v>
      </c>
      <c r="C60" s="33"/>
      <c r="D60" s="33"/>
      <c r="E60" s="33"/>
      <c r="F60" s="33"/>
      <c r="G60" s="33"/>
      <c r="H60" s="33"/>
      <c r="I60" s="33"/>
      <c r="J60" s="33"/>
    </row>
    <row r="61" spans="2:10" ht="28.7" x14ac:dyDescent="0.5">
      <c r="B61" s="63" t="s">
        <v>64</v>
      </c>
      <c r="C61" s="64" t="s">
        <v>70</v>
      </c>
      <c r="D61" s="65" t="s">
        <v>65</v>
      </c>
      <c r="E61" s="65" t="s">
        <v>32</v>
      </c>
      <c r="F61" s="33"/>
      <c r="G61" s="33"/>
      <c r="H61" s="33"/>
      <c r="I61" s="33"/>
      <c r="J61" s="33"/>
    </row>
    <row r="62" spans="2:10" x14ac:dyDescent="0.5">
      <c r="B62" s="44" t="s">
        <v>66</v>
      </c>
      <c r="C62" s="66" t="s">
        <v>71</v>
      </c>
      <c r="D62" s="67">
        <v>0.49</v>
      </c>
      <c r="E62" s="67">
        <v>0.2</v>
      </c>
      <c r="F62" s="33"/>
      <c r="G62" s="33"/>
      <c r="H62" s="33"/>
      <c r="I62" s="33"/>
      <c r="J62" s="33"/>
    </row>
    <row r="63" spans="2:10" x14ac:dyDescent="0.5">
      <c r="B63" s="44" t="s">
        <v>67</v>
      </c>
      <c r="C63" s="66" t="s">
        <v>72</v>
      </c>
      <c r="D63" s="67">
        <v>0.72</v>
      </c>
      <c r="E63" s="67">
        <v>0.28999999999999998</v>
      </c>
      <c r="F63" s="33"/>
      <c r="G63" s="33"/>
      <c r="H63" s="33"/>
      <c r="I63" s="33"/>
      <c r="J63" s="33"/>
    </row>
    <row r="64" spans="2:10" x14ac:dyDescent="0.5">
      <c r="B64" s="44" t="s">
        <v>68</v>
      </c>
      <c r="C64" s="66" t="s">
        <v>73</v>
      </c>
      <c r="D64" s="67">
        <v>1.1000000000000001</v>
      </c>
      <c r="E64" s="67">
        <v>0.44</v>
      </c>
      <c r="F64" s="33"/>
      <c r="G64" s="33"/>
      <c r="H64" s="33"/>
      <c r="I64" s="33"/>
      <c r="J64" s="33"/>
    </row>
    <row r="65" spans="2:11" x14ac:dyDescent="0.5">
      <c r="B65" s="44" t="s">
        <v>69</v>
      </c>
      <c r="C65" s="66" t="s">
        <v>74</v>
      </c>
      <c r="D65" s="67">
        <v>1.67</v>
      </c>
      <c r="E65" s="67">
        <v>0.68</v>
      </c>
      <c r="F65" s="33"/>
      <c r="G65" s="33"/>
      <c r="H65" s="33"/>
      <c r="I65" s="33"/>
      <c r="J65" s="33"/>
    </row>
    <row r="66" spans="2:11" x14ac:dyDescent="0.5">
      <c r="B66" s="50" t="s">
        <v>75</v>
      </c>
      <c r="C66" s="51"/>
      <c r="D66" s="51"/>
      <c r="E66" s="51"/>
      <c r="F66" s="51"/>
      <c r="G66" s="51"/>
      <c r="H66" s="51"/>
      <c r="I66" s="51"/>
      <c r="J66" s="51"/>
      <c r="K66" s="32"/>
    </row>
    <row r="67" spans="2:11" x14ac:dyDescent="0.5">
      <c r="B67" s="58"/>
      <c r="C67" s="59"/>
      <c r="D67" s="59"/>
      <c r="E67" s="59"/>
      <c r="F67" s="51"/>
      <c r="G67" s="51"/>
      <c r="H67" s="51"/>
      <c r="I67" s="51"/>
      <c r="J67" s="51"/>
      <c r="K67" s="32"/>
    </row>
    <row r="68" spans="2:11" x14ac:dyDescent="0.5">
      <c r="B68" s="50"/>
      <c r="C68" s="51"/>
      <c r="D68" s="51"/>
      <c r="E68" s="51"/>
      <c r="F68" s="51"/>
      <c r="G68" s="51"/>
      <c r="H68" s="51"/>
      <c r="I68" s="51"/>
      <c r="J68" s="51"/>
      <c r="K68" s="32"/>
    </row>
    <row r="69" spans="2:11" x14ac:dyDescent="0.5">
      <c r="B69" s="50"/>
      <c r="C69" s="51"/>
      <c r="D69" s="51"/>
      <c r="E69" s="51"/>
      <c r="F69" s="51"/>
      <c r="G69" s="51"/>
      <c r="H69" s="51"/>
      <c r="I69" s="51"/>
      <c r="J69" s="51"/>
      <c r="K69" s="32"/>
    </row>
    <row r="70" spans="2:11" x14ac:dyDescent="0.5">
      <c r="B70" s="52"/>
      <c r="C70" s="52"/>
      <c r="D70" s="52"/>
      <c r="E70" s="51"/>
      <c r="F70" s="51"/>
      <c r="G70" s="51"/>
      <c r="H70" s="51"/>
      <c r="I70" s="51"/>
      <c r="J70" s="51"/>
      <c r="K70" s="32"/>
    </row>
  </sheetData>
  <sheetProtection algorithmName="SHA-512" hashValue="uYhdOzTQ0wSOaGD0lfKpaHJx9VqJroXF60c1AnzEwS7Q2oFRNZO6XqzpNZeM0cqG77trpw+ETGLDxf2+K6Wkhw==" saltValue="zwSKZeE9diEqHzO8OEEjJg==" spinCount="100000" sheet="1" objects="1" scenarios="1"/>
  <mergeCells count="12">
    <mergeCell ref="B42:F42"/>
    <mergeCell ref="B49:C49"/>
    <mergeCell ref="B27:J27"/>
    <mergeCell ref="B7:F7"/>
    <mergeCell ref="B14:F15"/>
    <mergeCell ref="B18:I18"/>
    <mergeCell ref="C19:J19"/>
    <mergeCell ref="C20:D20"/>
    <mergeCell ref="E20:F20"/>
    <mergeCell ref="G20:H20"/>
    <mergeCell ref="I20:J20"/>
    <mergeCell ref="B32:C32"/>
  </mergeCells>
  <hyperlinks>
    <hyperlink ref="B27" r:id="rId1" display="https://open.alberta.ca/dataset/3c314aac-a373-424f-9636-eb69b40f416e/resource/17d48b63-90bd-49b4-ad88-78a618febcd9/download/120-20-1-2009.pdf" xr:uid="{00000000-0004-0000-0000-000000000000}"/>
    <hyperlink ref="B66" r:id="rId2" xr:uid="{00000000-0004-0000-0000-000001000000}"/>
  </hyperlinks>
  <pageMargins left="0.7" right="0.7" top="0.75" bottom="0.75" header="0.3" footer="0.3"/>
  <pageSetup scale="59" orientation="portrait" r:id="rId3"/>
  <rowBreaks count="1" manualBreakCount="1">
    <brk id="29" max="9" man="1"/>
  </rowBreaks>
  <colBreaks count="1" manualBreakCount="1">
    <brk id="10" max="1048575"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88"/>
  <sheetViews>
    <sheetView view="pageBreakPreview" topLeftCell="A61" zoomScaleNormal="100" zoomScaleSheetLayoutView="100" workbookViewId="0">
      <selection activeCell="C63" sqref="C63"/>
    </sheetView>
  </sheetViews>
  <sheetFormatPr defaultRowHeight="14.35" x14ac:dyDescent="0.5"/>
  <cols>
    <col min="1" max="1" width="47.5859375" customWidth="1"/>
    <col min="2" max="2" width="12.5859375" bestFit="1" customWidth="1"/>
    <col min="3" max="3" width="10.234375" customWidth="1"/>
    <col min="4" max="4" width="12.234375" customWidth="1"/>
    <col min="5" max="5" width="11.8203125" bestFit="1" customWidth="1"/>
    <col min="6" max="11" width="7.234375" customWidth="1"/>
    <col min="12" max="12" width="7.8203125" bestFit="1" customWidth="1"/>
  </cols>
  <sheetData>
    <row r="2" spans="3:3" ht="23.35" x14ac:dyDescent="0.8">
      <c r="C2" s="1" t="s">
        <v>22</v>
      </c>
    </row>
    <row r="3" spans="3:3" x14ac:dyDescent="0.5">
      <c r="C3" t="s">
        <v>97</v>
      </c>
    </row>
    <row r="24" spans="1:12" x14ac:dyDescent="0.5">
      <c r="C24" s="33"/>
      <c r="I24" s="96"/>
      <c r="J24" s="96"/>
      <c r="K24" s="96"/>
      <c r="L24" s="96"/>
    </row>
    <row r="25" spans="1:12" x14ac:dyDescent="0.5">
      <c r="I25" s="96"/>
      <c r="J25" s="96"/>
      <c r="K25" s="96"/>
      <c r="L25" s="96"/>
    </row>
    <row r="26" spans="1:12" x14ac:dyDescent="0.5">
      <c r="I26" s="96"/>
      <c r="J26" s="96"/>
      <c r="K26" s="96"/>
      <c r="L26" s="96"/>
    </row>
    <row r="27" spans="1:12" x14ac:dyDescent="0.5">
      <c r="B27" s="33"/>
      <c r="I27" s="96"/>
      <c r="J27" s="96"/>
      <c r="K27" s="96"/>
      <c r="L27" s="96"/>
    </row>
    <row r="28" spans="1:12" ht="18" x14ac:dyDescent="0.6">
      <c r="A28" s="2" t="s">
        <v>17</v>
      </c>
    </row>
    <row r="29" spans="1:12" ht="18" customHeight="1" x14ac:dyDescent="0.6">
      <c r="A29" s="5" t="s">
        <v>12</v>
      </c>
      <c r="B29" s="6" t="s">
        <v>0</v>
      </c>
      <c r="C29" s="6" t="s">
        <v>1</v>
      </c>
      <c r="D29" s="6" t="s">
        <v>2</v>
      </c>
      <c r="E29" s="6" t="s">
        <v>3</v>
      </c>
      <c r="F29" s="6" t="s">
        <v>4</v>
      </c>
      <c r="G29" s="6" t="s">
        <v>5</v>
      </c>
      <c r="H29" s="6" t="s">
        <v>6</v>
      </c>
      <c r="I29" s="6" t="s">
        <v>7</v>
      </c>
      <c r="J29" s="6" t="s">
        <v>8</v>
      </c>
      <c r="K29" s="6" t="s">
        <v>9</v>
      </c>
      <c r="L29" s="7" t="s">
        <v>14</v>
      </c>
    </row>
    <row r="30" spans="1:12" x14ac:dyDescent="0.5">
      <c r="A30" s="8" t="s">
        <v>10</v>
      </c>
      <c r="B30" s="80">
        <v>50</v>
      </c>
      <c r="C30" s="80">
        <v>40</v>
      </c>
      <c r="D30" s="80">
        <v>60</v>
      </c>
      <c r="E30" s="80">
        <v>60</v>
      </c>
      <c r="F30" s="80">
        <v>50</v>
      </c>
      <c r="G30" s="80">
        <v>50</v>
      </c>
      <c r="H30" s="80">
        <v>40</v>
      </c>
      <c r="I30" s="80">
        <v>55</v>
      </c>
      <c r="J30" s="80">
        <v>65</v>
      </c>
      <c r="K30" s="80">
        <v>50</v>
      </c>
      <c r="L30" s="9">
        <f>+AVERAGE(B30:K30)</f>
        <v>52</v>
      </c>
    </row>
    <row r="31" spans="1:12" ht="15" customHeight="1" x14ac:dyDescent="0.5">
      <c r="A31" s="8" t="s">
        <v>11</v>
      </c>
      <c r="B31" s="80">
        <v>30</v>
      </c>
      <c r="C31" s="80">
        <v>35</v>
      </c>
      <c r="D31" s="80">
        <v>30</v>
      </c>
      <c r="E31" s="80">
        <v>3</v>
      </c>
      <c r="F31" s="80">
        <v>25</v>
      </c>
      <c r="G31" s="80">
        <v>25</v>
      </c>
      <c r="H31" s="80">
        <v>20</v>
      </c>
      <c r="I31" s="80">
        <v>30</v>
      </c>
      <c r="J31" s="80">
        <v>35</v>
      </c>
      <c r="K31" s="80">
        <v>25</v>
      </c>
      <c r="L31" s="9">
        <f t="shared" ref="L31:L32" si="0">+AVERAGE(B31:K31)</f>
        <v>25.8</v>
      </c>
    </row>
    <row r="32" spans="1:12" x14ac:dyDescent="0.5">
      <c r="A32" s="10" t="s">
        <v>13</v>
      </c>
      <c r="B32" s="11">
        <f>+B30-B31</f>
        <v>20</v>
      </c>
      <c r="C32" s="11">
        <f t="shared" ref="C32:K32" si="1">+C30-C31</f>
        <v>5</v>
      </c>
      <c r="D32" s="11">
        <f t="shared" si="1"/>
        <v>30</v>
      </c>
      <c r="E32" s="11">
        <f t="shared" si="1"/>
        <v>57</v>
      </c>
      <c r="F32" s="11">
        <f t="shared" si="1"/>
        <v>25</v>
      </c>
      <c r="G32" s="11">
        <f t="shared" si="1"/>
        <v>25</v>
      </c>
      <c r="H32" s="11">
        <f t="shared" si="1"/>
        <v>20</v>
      </c>
      <c r="I32" s="11">
        <f t="shared" si="1"/>
        <v>25</v>
      </c>
      <c r="J32" s="11">
        <f t="shared" si="1"/>
        <v>30</v>
      </c>
      <c r="K32" s="11">
        <f t="shared" si="1"/>
        <v>25</v>
      </c>
      <c r="L32" s="12">
        <f t="shared" si="0"/>
        <v>26.2</v>
      </c>
    </row>
    <row r="33" spans="1:13" ht="18" x14ac:dyDescent="0.6">
      <c r="A33" s="13"/>
      <c r="B33" s="13"/>
      <c r="C33" s="13"/>
      <c r="D33" s="13"/>
      <c r="E33" s="13"/>
      <c r="F33" s="13"/>
      <c r="G33" s="13"/>
      <c r="H33" s="13"/>
      <c r="I33" s="13"/>
      <c r="J33" s="13"/>
      <c r="K33" s="18" t="s">
        <v>60</v>
      </c>
      <c r="L33" s="17">
        <f>+L32/L30</f>
        <v>0.50384615384615383</v>
      </c>
    </row>
    <row r="34" spans="1:13" ht="18" x14ac:dyDescent="0.6">
      <c r="A34" s="13"/>
      <c r="B34" s="13"/>
      <c r="C34" s="13"/>
      <c r="D34" s="13"/>
      <c r="E34" s="13"/>
      <c r="F34" s="13"/>
      <c r="G34" s="13"/>
      <c r="H34" s="13"/>
      <c r="I34" s="13"/>
      <c r="J34" s="13"/>
      <c r="K34" s="18"/>
      <c r="L34" s="18"/>
    </row>
    <row r="35" spans="1:13" ht="18" x14ac:dyDescent="0.6">
      <c r="A35" s="13"/>
      <c r="B35" s="13"/>
      <c r="C35" s="13"/>
      <c r="D35" s="13"/>
      <c r="E35" s="13"/>
      <c r="F35" s="13"/>
      <c r="G35" s="13"/>
      <c r="H35" s="13"/>
      <c r="I35" s="13"/>
      <c r="J35" s="13"/>
      <c r="K35" s="18"/>
      <c r="L35" s="18"/>
    </row>
    <row r="36" spans="1:13" ht="18" x14ac:dyDescent="0.6">
      <c r="A36" s="13"/>
      <c r="B36" s="13"/>
      <c r="C36" s="13"/>
      <c r="D36" s="13"/>
      <c r="E36" s="13"/>
      <c r="F36" s="13"/>
      <c r="G36" s="13"/>
      <c r="H36" s="13"/>
      <c r="I36" s="13"/>
      <c r="J36" s="13"/>
      <c r="K36" s="18"/>
      <c r="L36" s="18"/>
    </row>
    <row r="37" spans="1:13" ht="18" x14ac:dyDescent="0.6">
      <c r="A37" s="13"/>
      <c r="B37" s="13"/>
      <c r="C37" s="13"/>
      <c r="D37" s="13"/>
      <c r="E37" s="13"/>
      <c r="F37" s="13"/>
      <c r="G37" s="13"/>
      <c r="H37" s="13"/>
      <c r="I37" s="13"/>
      <c r="J37" s="13"/>
      <c r="K37" s="18"/>
      <c r="L37" s="18"/>
    </row>
    <row r="38" spans="1:13" ht="18" x14ac:dyDescent="0.6">
      <c r="A38" s="13"/>
      <c r="B38" s="13"/>
      <c r="C38" s="13"/>
      <c r="D38" s="13"/>
      <c r="E38" s="13"/>
      <c r="F38" s="13"/>
      <c r="G38" s="13"/>
      <c r="H38" s="13"/>
      <c r="I38" s="13"/>
      <c r="J38" s="13"/>
      <c r="K38" s="18"/>
      <c r="L38" s="18"/>
    </row>
    <row r="39" spans="1:13" ht="18" x14ac:dyDescent="0.6">
      <c r="A39" s="13"/>
      <c r="B39" s="13"/>
      <c r="C39" s="13"/>
      <c r="D39" s="13"/>
      <c r="E39" s="13"/>
      <c r="F39" s="13"/>
      <c r="G39" s="13"/>
      <c r="H39" s="13"/>
      <c r="I39" s="13"/>
      <c r="J39" s="13"/>
      <c r="K39" s="18"/>
      <c r="L39" s="18"/>
    </row>
    <row r="40" spans="1:13" ht="18" x14ac:dyDescent="0.6">
      <c r="A40" s="13"/>
      <c r="B40" s="13"/>
      <c r="C40" s="13"/>
      <c r="D40" s="13"/>
      <c r="E40" s="13"/>
      <c r="F40" s="13"/>
      <c r="G40" s="13"/>
      <c r="H40" s="13"/>
      <c r="I40" s="13"/>
      <c r="J40" s="13"/>
      <c r="K40" s="18"/>
      <c r="L40" s="18"/>
    </row>
    <row r="41" spans="1:13" ht="18" x14ac:dyDescent="0.6">
      <c r="A41" s="13"/>
      <c r="B41" s="13"/>
      <c r="C41" s="13"/>
      <c r="D41" s="13"/>
      <c r="E41" s="13"/>
      <c r="F41" s="13"/>
      <c r="G41" s="13"/>
      <c r="H41" s="13"/>
      <c r="I41" s="13"/>
      <c r="J41" s="13"/>
      <c r="K41" s="18"/>
      <c r="L41" s="18"/>
    </row>
    <row r="42" spans="1:13" ht="18" x14ac:dyDescent="0.6">
      <c r="A42" s="13"/>
      <c r="B42" s="13"/>
      <c r="C42" s="13"/>
      <c r="D42" s="13"/>
      <c r="E42" s="13"/>
      <c r="F42" s="13"/>
      <c r="G42" s="13"/>
      <c r="H42" s="13"/>
      <c r="I42" s="13"/>
      <c r="J42" s="13"/>
      <c r="K42" s="18"/>
      <c r="L42" s="18"/>
    </row>
    <row r="43" spans="1:13" ht="18" x14ac:dyDescent="0.6">
      <c r="A43" s="13"/>
      <c r="B43" s="13"/>
      <c r="C43" s="13"/>
      <c r="D43" s="13"/>
      <c r="E43" s="13"/>
      <c r="F43" s="13"/>
      <c r="G43" s="13"/>
      <c r="H43" s="13"/>
      <c r="I43" s="13"/>
      <c r="J43" s="13"/>
      <c r="K43" s="18"/>
      <c r="L43" s="18"/>
    </row>
    <row r="44" spans="1:13" ht="18" customHeight="1" x14ac:dyDescent="0.6">
      <c r="A44" s="5" t="s">
        <v>23</v>
      </c>
      <c r="B44" s="14"/>
      <c r="D44" s="13"/>
      <c r="E44" s="13"/>
      <c r="F44" s="20"/>
      <c r="G44" s="20"/>
      <c r="H44" s="20"/>
    </row>
    <row r="45" spans="1:13" x14ac:dyDescent="0.5">
      <c r="A45" s="15" t="s">
        <v>61</v>
      </c>
      <c r="B45" s="16">
        <f>+L45</f>
        <v>1851.2</v>
      </c>
      <c r="D45" s="13"/>
      <c r="E45" s="20"/>
      <c r="F45" s="20"/>
      <c r="G45" s="20"/>
      <c r="H45" s="20"/>
      <c r="L45" s="3">
        <f>+L30*35.6</f>
        <v>1851.2</v>
      </c>
    </row>
    <row r="46" spans="1:13" x14ac:dyDescent="0.5">
      <c r="A46" s="8" t="s">
        <v>16</v>
      </c>
      <c r="B46" s="81">
        <v>0.5</v>
      </c>
      <c r="D46" s="13"/>
      <c r="E46" s="20"/>
      <c r="F46" s="20"/>
      <c r="G46" s="20"/>
      <c r="H46" s="20"/>
      <c r="L46" s="3">
        <f t="shared" ref="L46:L47" si="2">+L31*35.6</f>
        <v>918.48</v>
      </c>
    </row>
    <row r="47" spans="1:13" ht="14.5" customHeight="1" x14ac:dyDescent="0.5">
      <c r="A47" s="8" t="s">
        <v>18</v>
      </c>
      <c r="B47" s="9">
        <f>+B45*B46</f>
        <v>925.6</v>
      </c>
      <c r="C47" s="19"/>
      <c r="G47" s="20"/>
      <c r="H47" s="20"/>
      <c r="L47" s="3">
        <f t="shared" si="2"/>
        <v>932.72</v>
      </c>
      <c r="M47" s="62"/>
    </row>
    <row r="48" spans="1:13" x14ac:dyDescent="0.5">
      <c r="A48" s="8" t="s">
        <v>19</v>
      </c>
      <c r="B48" s="82">
        <v>160</v>
      </c>
      <c r="G48" s="61"/>
      <c r="H48" s="61"/>
      <c r="I48" s="61"/>
      <c r="J48" s="61"/>
      <c r="K48" s="62"/>
      <c r="L48" s="62"/>
      <c r="M48" s="62"/>
    </row>
    <row r="49" spans="1:13" ht="14.5" customHeight="1" x14ac:dyDescent="0.5">
      <c r="A49" s="8" t="s">
        <v>59</v>
      </c>
      <c r="B49" s="24">
        <f>+B47*B48</f>
        <v>148096</v>
      </c>
      <c r="G49" s="61"/>
      <c r="H49" s="61"/>
      <c r="I49" s="61"/>
      <c r="J49" s="61"/>
      <c r="K49" s="62"/>
      <c r="L49" s="62"/>
      <c r="M49" s="62"/>
    </row>
    <row r="50" spans="1:13" ht="18" x14ac:dyDescent="0.6">
      <c r="A50" s="25" t="s">
        <v>21</v>
      </c>
      <c r="B50" s="26">
        <f>+B49/780</f>
        <v>189.86666666666667</v>
      </c>
      <c r="G50" s="61"/>
      <c r="H50" s="61"/>
      <c r="I50" s="61"/>
      <c r="J50" s="61"/>
      <c r="K50" s="62"/>
      <c r="L50" s="62"/>
      <c r="M50" s="62"/>
    </row>
    <row r="51" spans="1:13" ht="18" x14ac:dyDescent="0.6">
      <c r="A51" s="27" t="s">
        <v>24</v>
      </c>
      <c r="B51" s="28">
        <f>+B50*30</f>
        <v>5696</v>
      </c>
      <c r="G51" s="23"/>
      <c r="H51" s="23"/>
      <c r="I51" s="23"/>
      <c r="J51" s="23"/>
    </row>
    <row r="52" spans="1:13" x14ac:dyDescent="0.5">
      <c r="A52" s="33"/>
      <c r="B52" s="33"/>
      <c r="C52" s="33"/>
      <c r="D52" s="33"/>
      <c r="E52" s="33"/>
      <c r="F52" s="33"/>
      <c r="G52" s="33"/>
      <c r="H52" s="33"/>
    </row>
    <row r="53" spans="1:13" x14ac:dyDescent="0.5">
      <c r="C53" s="56"/>
      <c r="D53" s="60"/>
      <c r="E53" s="60"/>
    </row>
    <row r="54" spans="1:13" x14ac:dyDescent="0.5">
      <c r="C54" s="56"/>
      <c r="D54" s="60"/>
      <c r="E54" s="60"/>
    </row>
    <row r="55" spans="1:13" x14ac:dyDescent="0.5">
      <c r="C55" s="56"/>
      <c r="D55" s="60"/>
      <c r="E55" s="60"/>
    </row>
    <row r="56" spans="1:13" x14ac:dyDescent="0.5">
      <c r="C56" s="56"/>
      <c r="D56" s="60"/>
      <c r="E56" s="60"/>
    </row>
    <row r="57" spans="1:13" ht="14.5" customHeight="1" x14ac:dyDescent="0.5">
      <c r="C57" s="56"/>
      <c r="D57" s="97"/>
      <c r="E57" s="97"/>
      <c r="F57" s="97"/>
    </row>
    <row r="58" spans="1:13" ht="18" x14ac:dyDescent="0.6">
      <c r="A58" s="108" t="s">
        <v>77</v>
      </c>
      <c r="B58" s="109"/>
      <c r="C58" s="109"/>
      <c r="D58" s="97"/>
      <c r="E58" s="97"/>
      <c r="F58" s="97"/>
    </row>
    <row r="59" spans="1:13" x14ac:dyDescent="0.5">
      <c r="B59" s="71" t="s">
        <v>79</v>
      </c>
      <c r="C59" s="72" t="s">
        <v>80</v>
      </c>
      <c r="D59" s="97"/>
      <c r="E59" s="97"/>
      <c r="F59" s="97"/>
    </row>
    <row r="60" spans="1:13" x14ac:dyDescent="0.5">
      <c r="A60" t="s">
        <v>94</v>
      </c>
      <c r="B60" s="83">
        <v>1.3</v>
      </c>
      <c r="C60" s="84">
        <v>0.85</v>
      </c>
      <c r="D60" s="97"/>
      <c r="E60" s="97"/>
      <c r="F60" s="97"/>
    </row>
    <row r="61" spans="1:13" ht="18" x14ac:dyDescent="0.6">
      <c r="A61" t="s">
        <v>98</v>
      </c>
      <c r="B61" s="70">
        <f>+$B$50/B60</f>
        <v>146.05128205128204</v>
      </c>
      <c r="C61" s="26">
        <f>+$B$50/C60</f>
        <v>223.37254901960785</v>
      </c>
      <c r="D61" s="97"/>
      <c r="E61" s="97"/>
      <c r="F61" s="97"/>
    </row>
    <row r="62" spans="1:13" ht="18" x14ac:dyDescent="0.6">
      <c r="A62" t="s">
        <v>96</v>
      </c>
      <c r="B62" s="74">
        <f>+$B$51/B60</f>
        <v>4381.538461538461</v>
      </c>
      <c r="C62" s="28">
        <f>+$B$51/C60</f>
        <v>6701.1764705882351</v>
      </c>
      <c r="D62" s="60"/>
      <c r="E62" s="60"/>
    </row>
    <row r="63" spans="1:13" x14ac:dyDescent="0.5">
      <c r="C63" s="56"/>
      <c r="D63" s="60"/>
      <c r="E63" s="60"/>
    </row>
    <row r="64" spans="1:13" ht="18" x14ac:dyDescent="0.6">
      <c r="A64" s="5" t="s">
        <v>89</v>
      </c>
      <c r="B64" s="89"/>
    </row>
    <row r="65" spans="1:15" x14ac:dyDescent="0.5">
      <c r="A65" s="85" t="s">
        <v>81</v>
      </c>
      <c r="B65" s="86" t="s">
        <v>88</v>
      </c>
    </row>
    <row r="66" spans="1:15" x14ac:dyDescent="0.5">
      <c r="A66" s="87" t="s">
        <v>82</v>
      </c>
      <c r="B66" s="88">
        <v>1</v>
      </c>
    </row>
    <row r="67" spans="1:15" x14ac:dyDescent="0.5">
      <c r="A67" s="87" t="s">
        <v>83</v>
      </c>
      <c r="B67" s="88">
        <v>1.3</v>
      </c>
    </row>
    <row r="68" spans="1:15" x14ac:dyDescent="0.5">
      <c r="A68" s="87" t="s">
        <v>84</v>
      </c>
      <c r="B68" s="88">
        <v>1.5</v>
      </c>
    </row>
    <row r="69" spans="1:15" x14ac:dyDescent="0.5">
      <c r="A69" s="87" t="s">
        <v>85</v>
      </c>
      <c r="B69" s="88">
        <v>0.85</v>
      </c>
    </row>
    <row r="70" spans="1:15" x14ac:dyDescent="0.5">
      <c r="A70" s="87" t="s">
        <v>86</v>
      </c>
      <c r="B70" s="88">
        <v>0.8</v>
      </c>
    </row>
    <row r="71" spans="1:15" x14ac:dyDescent="0.5">
      <c r="A71" s="87" t="s">
        <v>87</v>
      </c>
      <c r="B71" s="88">
        <v>1.7</v>
      </c>
    </row>
    <row r="78" spans="1:15" x14ac:dyDescent="0.5">
      <c r="N78" s="4"/>
      <c r="O78" s="33"/>
    </row>
    <row r="79" spans="1:15" x14ac:dyDescent="0.5">
      <c r="N79" s="110"/>
      <c r="O79" s="110"/>
    </row>
    <row r="80" spans="1:15" x14ac:dyDescent="0.5">
      <c r="N80" s="110"/>
      <c r="O80" s="110"/>
    </row>
    <row r="81" spans="14:15" x14ac:dyDescent="0.5">
      <c r="N81" s="110"/>
      <c r="O81" s="110"/>
    </row>
    <row r="82" spans="14:15" x14ac:dyDescent="0.5">
      <c r="N82" s="110"/>
      <c r="O82" s="110"/>
    </row>
    <row r="83" spans="14:15" x14ac:dyDescent="0.5">
      <c r="N83" s="110"/>
      <c r="O83" s="110"/>
    </row>
    <row r="84" spans="14:15" x14ac:dyDescent="0.5">
      <c r="N84" s="32"/>
      <c r="O84" s="32"/>
    </row>
    <row r="85" spans="14:15" x14ac:dyDescent="0.5">
      <c r="N85" s="32"/>
      <c r="O85" s="32"/>
    </row>
    <row r="86" spans="14:15" x14ac:dyDescent="0.5">
      <c r="N86" s="32"/>
      <c r="O86" s="32"/>
    </row>
    <row r="87" spans="14:15" x14ac:dyDescent="0.5">
      <c r="N87" s="32"/>
      <c r="O87" s="32"/>
    </row>
    <row r="88" spans="14:15" x14ac:dyDescent="0.5">
      <c r="N88" s="32"/>
      <c r="O88" s="32"/>
    </row>
  </sheetData>
  <sheetProtection algorithmName="SHA-512" hashValue="H4kNUptdrWWW/QTrRwN4/vTDY3UjlZtXgxanM4HQM1SABEnevi/zq+jQgpbsu6BhFAQ/pCLWM+CsT313I8FcmQ==" saltValue="1J/g/lioYhNOwHzAS2UdsQ==" spinCount="100000" sheet="1" objects="1" scenarios="1"/>
  <mergeCells count="6">
    <mergeCell ref="A58:C58"/>
    <mergeCell ref="N82:O82"/>
    <mergeCell ref="N83:O83"/>
    <mergeCell ref="N79:O79"/>
    <mergeCell ref="N80:O80"/>
    <mergeCell ref="N81:O81"/>
  </mergeCells>
  <pageMargins left="0.7" right="0.7" top="0.75" bottom="0.75" header="0.3" footer="0.3"/>
  <pageSetup scale="61" orientation="portrait" r:id="rId1"/>
  <rowBreaks count="1" manualBreakCount="1">
    <brk id="33"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3EDD2F6B2BAB439A09B445570EA12D" ma:contentTypeVersion="10" ma:contentTypeDescription="Create a new document." ma:contentTypeScope="" ma:versionID="823d370b22d021c4b5490ade8d27b5c6">
  <xsd:schema xmlns:xsd="http://www.w3.org/2001/XMLSchema" xmlns:xs="http://www.w3.org/2001/XMLSchema" xmlns:p="http://schemas.microsoft.com/office/2006/metadata/properties" xmlns:ns3="8a7b866a-13ef-4580-9f02-dd895995fecc" xmlns:ns4="d3b01cd5-52e8-405e-a476-a11bd78a0112" targetNamespace="http://schemas.microsoft.com/office/2006/metadata/properties" ma:root="true" ma:fieldsID="efe5d86c9e077dcbd651213d1aea6a6b" ns3:_="" ns4:_="">
    <xsd:import namespace="8a7b866a-13ef-4580-9f02-dd895995fecc"/>
    <xsd:import namespace="d3b01cd5-52e8-405e-a476-a11bd78a01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7b866a-13ef-4580-9f02-dd895995fe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b01cd5-52e8-405e-a476-a11bd78a011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095AC1-C38E-43AB-B202-0ADC956E49B3}">
  <ds:schemaRefs>
    <ds:schemaRef ds:uri="http://schemas.microsoft.com/sharepoint/v3/contenttype/forms"/>
  </ds:schemaRefs>
</ds:datastoreItem>
</file>

<file path=customXml/itemProps2.xml><?xml version="1.0" encoding="utf-8"?>
<ds:datastoreItem xmlns:ds="http://schemas.openxmlformats.org/officeDocument/2006/customXml" ds:itemID="{10CB2960-F9F1-4111-A7F3-E91DBFEA8136}">
  <ds:schemaRefs>
    <ds:schemaRef ds:uri="http://purl.org/dc/elements/1.1/"/>
    <ds:schemaRef ds:uri="http://purl.org/dc/terms/"/>
    <ds:schemaRef ds:uri="http://purl.org/dc/dcmitype/"/>
    <ds:schemaRef ds:uri="d3b01cd5-52e8-405e-a476-a11bd78a0112"/>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8a7b866a-13ef-4580-9f02-dd895995fecc"/>
    <ds:schemaRef ds:uri="http://schemas.microsoft.com/office/2006/metadata/properties"/>
  </ds:schemaRefs>
</ds:datastoreItem>
</file>

<file path=customXml/itemProps3.xml><?xml version="1.0" encoding="utf-8"?>
<ds:datastoreItem xmlns:ds="http://schemas.openxmlformats.org/officeDocument/2006/customXml" ds:itemID="{D93125C1-C84E-45A8-A7DE-1EB2596CDF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7b866a-13ef-4580-9f02-dd895995fecc"/>
    <ds:schemaRef ds:uri="d3b01cd5-52e8-405e-a476-a11bd78a01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Method 1 - Provincial Guides</vt:lpstr>
      <vt:lpstr>Method 2 - Field Sample</vt:lpstr>
      <vt:lpstr>'Method 1 - Provincial Guides'!Print_Area</vt:lpstr>
      <vt:lpstr>'Method 2 - Field Sample'!Print_Area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Brenna Grant</dc:creator>
  <cp:lastModifiedBy>Tara Davidson</cp:lastModifiedBy>
  <cp:lastPrinted>2019-07-10T18:06:37Z</cp:lastPrinted>
  <dcterms:created xsi:type="dcterms:W3CDTF">2018-11-19T22:53:26Z</dcterms:created>
  <dcterms:modified xsi:type="dcterms:W3CDTF">2021-05-17T19:00:34Z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0x0101006E3EDD2F6B2BAB439A09B445570EA12D</vt:lpwstr>
  </property>
</Properties>
</file>